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larnauniversity-my.sharepoint.com/personal/afa_du_se/Documents/STFF/Projektkalkyl/"/>
    </mc:Choice>
  </mc:AlternateContent>
  <xr:revisionPtr revIDLastSave="1" documentId="8_{E1876C4E-9F1A-4FFB-B25B-4CBD0B62AB13}" xr6:coauthVersionLast="47" xr6:coauthVersionMax="47" xr10:uidLastSave="{DA493AA8-9CD6-41A5-A60D-2733D71DF146}"/>
  <workbookProtection lockStructure="1"/>
  <bookViews>
    <workbookView xWindow="-110" yWindow="-110" windowWidth="19420" windowHeight="10300" tabRatio="675" firstSheet="1" activeTab="1" xr2:uid="{00000000-000D-0000-FFFF-FFFF00000000}"/>
  </bookViews>
  <sheets>
    <sheet name="Anvisning" sheetId="10" r:id="rId1"/>
    <sheet name="Projektkalkyl" sheetId="6" r:id="rId2"/>
    <sheet name="1. Löner HDa" sheetId="1" r:id="rId3"/>
    <sheet name="1. Löner Övriga" sheetId="11" r:id="rId4"/>
    <sheet name="2. Drift" sheetId="2" r:id="rId5"/>
    <sheet name="3. Avskrivning - investering" sheetId="3" r:id="rId6"/>
    <sheet name="4. Lokaler" sheetId="4" r:id="rId7"/>
    <sheet name="5. Indirekta kostn - övr påslag" sheetId="5" r:id="rId8"/>
    <sheet name="6. Finansiering" sheetId="7" r:id="rId9"/>
  </sheets>
  <definedNames>
    <definedName name="_xlnm.Print_Area" localSheetId="2">'1. Löner HDa'!$A$1:$Z$38</definedName>
    <definedName name="_xlnm.Print_Area" localSheetId="3">'1. Löner Övriga'!$A$1:$Z$41</definedName>
    <definedName name="_xlnm.Print_Area" localSheetId="4">'2. Drift'!$A$1:$I$43</definedName>
    <definedName name="_xlnm.Print_Area" localSheetId="6">'4. Lokaler'!$A$1:$M$25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4" l="1"/>
  <c r="C8" i="11"/>
  <c r="D8" i="11"/>
  <c r="E8" i="11"/>
  <c r="F8" i="11"/>
  <c r="G8" i="11"/>
  <c r="D7" i="11"/>
  <c r="E7" i="11"/>
  <c r="F7" i="11"/>
  <c r="G7" i="11"/>
  <c r="C7" i="11"/>
  <c r="N7" i="4"/>
  <c r="D37" i="2" l="1"/>
  <c r="G15" i="6"/>
  <c r="G34" i="2" l="1"/>
  <c r="B46" i="5" l="1"/>
  <c r="B47" i="5"/>
  <c r="B48" i="5"/>
  <c r="B49" i="5"/>
  <c r="B40" i="5"/>
  <c r="B41" i="5"/>
  <c r="B42" i="5"/>
  <c r="B43" i="5"/>
  <c r="B44" i="5"/>
  <c r="B45" i="5"/>
  <c r="G9" i="2" l="1"/>
  <c r="D35" i="5" l="1"/>
  <c r="B36" i="5"/>
  <c r="B37" i="5"/>
  <c r="B38" i="5"/>
  <c r="B39" i="5"/>
  <c r="X60" i="11"/>
  <c r="V60" i="11"/>
  <c r="S60" i="11"/>
  <c r="Q60" i="11"/>
  <c r="N60" i="11"/>
  <c r="L60" i="11"/>
  <c r="I60" i="11"/>
  <c r="G60" i="11"/>
  <c r="D60" i="11"/>
  <c r="B60" i="11"/>
  <c r="V32" i="11"/>
  <c r="R32" i="11"/>
  <c r="N32" i="11"/>
  <c r="J32" i="11"/>
  <c r="F32" i="11"/>
  <c r="C6" i="11"/>
  <c r="F12" i="11" s="1"/>
  <c r="H15" i="11" s="1"/>
  <c r="D3" i="11"/>
  <c r="D2" i="11"/>
  <c r="E1" i="11"/>
  <c r="B73" i="11" l="1"/>
  <c r="C73" i="11" s="1"/>
  <c r="D73" i="11" s="1"/>
  <c r="E73" i="11" s="1"/>
  <c r="B74" i="11"/>
  <c r="C74" i="11" s="1"/>
  <c r="D74" i="11" s="1"/>
  <c r="E74" i="11" s="1"/>
  <c r="B70" i="11"/>
  <c r="B71" i="11"/>
  <c r="B69" i="11"/>
  <c r="B63" i="11"/>
  <c r="C63" i="11" s="1"/>
  <c r="D63" i="11" s="1"/>
  <c r="E63" i="11" s="1"/>
  <c r="H19" i="11" s="1"/>
  <c r="D38" i="5" s="1"/>
  <c r="B67" i="11"/>
  <c r="C67" i="11" s="1"/>
  <c r="D67" i="11" s="1"/>
  <c r="E67" i="11" s="1"/>
  <c r="H23" i="11" s="1"/>
  <c r="D42" i="5" s="1"/>
  <c r="B64" i="11"/>
  <c r="C64" i="11" s="1"/>
  <c r="D64" i="11" s="1"/>
  <c r="E64" i="11" s="1"/>
  <c r="H20" i="11" s="1"/>
  <c r="D39" i="5" s="1"/>
  <c r="B68" i="11"/>
  <c r="C68" i="11" s="1"/>
  <c r="D68" i="11" s="1"/>
  <c r="E68" i="11" s="1"/>
  <c r="H24" i="11" s="1"/>
  <c r="D43" i="5" s="1"/>
  <c r="B75" i="11"/>
  <c r="C75" i="11" s="1"/>
  <c r="D75" i="11" s="1"/>
  <c r="E75" i="11" s="1"/>
  <c r="H31" i="11" s="1"/>
  <c r="B61" i="11"/>
  <c r="C61" i="11" s="1"/>
  <c r="D61" i="11" s="1"/>
  <c r="E61" i="11" s="1"/>
  <c r="H17" i="11" s="1"/>
  <c r="D36" i="5" s="1"/>
  <c r="B65" i="11"/>
  <c r="C65" i="11" s="1"/>
  <c r="D65" i="11" s="1"/>
  <c r="E65" i="11" s="1"/>
  <c r="H21" i="11" s="1"/>
  <c r="D40" i="5" s="1"/>
  <c r="B72" i="11"/>
  <c r="C72" i="11" s="1"/>
  <c r="D72" i="11" s="1"/>
  <c r="E72" i="11" s="1"/>
  <c r="B62" i="11"/>
  <c r="C62" i="11" s="1"/>
  <c r="D62" i="11" s="1"/>
  <c r="E62" i="11" s="1"/>
  <c r="H18" i="11" s="1"/>
  <c r="D37" i="5" s="1"/>
  <c r="B66" i="11"/>
  <c r="C66" i="11" s="1"/>
  <c r="D66" i="11" s="1"/>
  <c r="E66" i="11" s="1"/>
  <c r="H22" i="11" s="1"/>
  <c r="D41" i="5" s="1"/>
  <c r="F73" i="11"/>
  <c r="G73" i="11" s="1"/>
  <c r="F75" i="11" l="1"/>
  <c r="G75" i="11" s="1"/>
  <c r="K75" i="11" s="1"/>
  <c r="L75" i="11" s="1"/>
  <c r="H28" i="11"/>
  <c r="D47" i="5" s="1"/>
  <c r="H29" i="11"/>
  <c r="D48" i="5" s="1"/>
  <c r="C71" i="11"/>
  <c r="D71" i="11" s="1"/>
  <c r="E71" i="11" s="1"/>
  <c r="H27" i="11" s="1"/>
  <c r="D46" i="5" s="1"/>
  <c r="F71" i="11"/>
  <c r="G71" i="11" s="1"/>
  <c r="C70" i="11"/>
  <c r="D70" i="11" s="1"/>
  <c r="E70" i="11" s="1"/>
  <c r="H26" i="11" s="1"/>
  <c r="D45" i="5" s="1"/>
  <c r="F70" i="11"/>
  <c r="G70" i="11" s="1"/>
  <c r="C69" i="11"/>
  <c r="D69" i="11" s="1"/>
  <c r="E69" i="11" s="1"/>
  <c r="H25" i="11" s="1"/>
  <c r="D44" i="5" s="1"/>
  <c r="F69" i="11"/>
  <c r="G69" i="11" s="1"/>
  <c r="H30" i="11"/>
  <c r="F72" i="11"/>
  <c r="G72" i="11" s="1"/>
  <c r="H72" i="11" s="1"/>
  <c r="I72" i="11" s="1"/>
  <c r="J72" i="11" s="1"/>
  <c r="L28" i="11" s="1"/>
  <c r="E47" i="5" s="1"/>
  <c r="F74" i="11"/>
  <c r="G74" i="11" s="1"/>
  <c r="K74" i="11" s="1"/>
  <c r="L74" i="11" s="1"/>
  <c r="F67" i="11"/>
  <c r="G67" i="11" s="1"/>
  <c r="K67" i="11" s="1"/>
  <c r="L67" i="11" s="1"/>
  <c r="F63" i="11"/>
  <c r="G63" i="11" s="1"/>
  <c r="H63" i="11" s="1"/>
  <c r="I63" i="11" s="1"/>
  <c r="J63" i="11" s="1"/>
  <c r="L19" i="11" s="1"/>
  <c r="E38" i="5" s="1"/>
  <c r="F68" i="11"/>
  <c r="G68" i="11" s="1"/>
  <c r="H68" i="11" s="1"/>
  <c r="I68" i="11" s="1"/>
  <c r="J68" i="11" s="1"/>
  <c r="L24" i="11" s="1"/>
  <c r="E43" i="5" s="1"/>
  <c r="F64" i="11"/>
  <c r="G64" i="11" s="1"/>
  <c r="K64" i="11" s="1"/>
  <c r="L64" i="11" s="1"/>
  <c r="F66" i="11"/>
  <c r="G66" i="11" s="1"/>
  <c r="H66" i="11" s="1"/>
  <c r="I66" i="11" s="1"/>
  <c r="J66" i="11" s="1"/>
  <c r="L22" i="11" s="1"/>
  <c r="E41" i="5" s="1"/>
  <c r="F65" i="11"/>
  <c r="G65" i="11" s="1"/>
  <c r="H65" i="11" s="1"/>
  <c r="I65" i="11" s="1"/>
  <c r="J65" i="11" s="1"/>
  <c r="L21" i="11" s="1"/>
  <c r="E40" i="5" s="1"/>
  <c r="F62" i="11"/>
  <c r="G62" i="11" s="1"/>
  <c r="K62" i="11" s="1"/>
  <c r="L62" i="11" s="1"/>
  <c r="F61" i="11"/>
  <c r="G61" i="11" s="1"/>
  <c r="H61" i="11" s="1"/>
  <c r="I61" i="11" s="1"/>
  <c r="J61" i="11" s="1"/>
  <c r="L17" i="11" s="1"/>
  <c r="H73" i="11"/>
  <c r="I73" i="11" s="1"/>
  <c r="J73" i="11" s="1"/>
  <c r="L29" i="11" s="1"/>
  <c r="E48" i="5" s="1"/>
  <c r="K73" i="11"/>
  <c r="L73" i="11" s="1"/>
  <c r="F15" i="4"/>
  <c r="H75" i="11" l="1"/>
  <c r="I75" i="11" s="1"/>
  <c r="J75" i="11" s="1"/>
  <c r="L31" i="11" s="1"/>
  <c r="E36" i="5"/>
  <c r="D49" i="5"/>
  <c r="D50" i="5" s="1"/>
  <c r="H32" i="11"/>
  <c r="C10" i="11" s="1"/>
  <c r="K72" i="11"/>
  <c r="L72" i="11" s="1"/>
  <c r="P72" i="11" s="1"/>
  <c r="Q72" i="11" s="1"/>
  <c r="K69" i="11"/>
  <c r="L69" i="11" s="1"/>
  <c r="H69" i="11"/>
  <c r="I69" i="11" s="1"/>
  <c r="J69" i="11" s="1"/>
  <c r="L25" i="11" s="1"/>
  <c r="E44" i="5" s="1"/>
  <c r="K70" i="11"/>
  <c r="L70" i="11" s="1"/>
  <c r="H70" i="11"/>
  <c r="I70" i="11" s="1"/>
  <c r="J70" i="11" s="1"/>
  <c r="L26" i="11" s="1"/>
  <c r="E45" i="5" s="1"/>
  <c r="K71" i="11"/>
  <c r="L71" i="11" s="1"/>
  <c r="H71" i="11"/>
  <c r="I71" i="11" s="1"/>
  <c r="J71" i="11" s="1"/>
  <c r="L27" i="11" s="1"/>
  <c r="E46" i="5" s="1"/>
  <c r="H74" i="11"/>
  <c r="H67" i="11"/>
  <c r="I67" i="11" s="1"/>
  <c r="J67" i="11" s="1"/>
  <c r="L23" i="11" s="1"/>
  <c r="E42" i="5" s="1"/>
  <c r="K68" i="11"/>
  <c r="L68" i="11" s="1"/>
  <c r="P68" i="11" s="1"/>
  <c r="Q68" i="11" s="1"/>
  <c r="H64" i="11"/>
  <c r="I64" i="11" s="1"/>
  <c r="J64" i="11" s="1"/>
  <c r="L20" i="11" s="1"/>
  <c r="E39" i="5" s="1"/>
  <c r="K63" i="11"/>
  <c r="L63" i="11" s="1"/>
  <c r="P63" i="11" s="1"/>
  <c r="Q63" i="11" s="1"/>
  <c r="K66" i="11"/>
  <c r="L66" i="11" s="1"/>
  <c r="M66" i="11" s="1"/>
  <c r="N66" i="11" s="1"/>
  <c r="O66" i="11" s="1"/>
  <c r="P22" i="11" s="1"/>
  <c r="F41" i="5" s="1"/>
  <c r="K65" i="11"/>
  <c r="L65" i="11" s="1"/>
  <c r="P65" i="11" s="1"/>
  <c r="Q65" i="11" s="1"/>
  <c r="H62" i="11"/>
  <c r="I62" i="11" s="1"/>
  <c r="J62" i="11" s="1"/>
  <c r="L18" i="11" s="1"/>
  <c r="E37" i="5" s="1"/>
  <c r="K61" i="11"/>
  <c r="L61" i="11" s="1"/>
  <c r="M61" i="11" s="1"/>
  <c r="N61" i="11" s="1"/>
  <c r="O61" i="11" s="1"/>
  <c r="P17" i="11" s="1"/>
  <c r="F36" i="5" s="1"/>
  <c r="M67" i="11"/>
  <c r="N67" i="11" s="1"/>
  <c r="O67" i="11" s="1"/>
  <c r="P23" i="11" s="1"/>
  <c r="F42" i="5" s="1"/>
  <c r="P67" i="11"/>
  <c r="Q67" i="11" s="1"/>
  <c r="M75" i="11"/>
  <c r="N75" i="11" s="1"/>
  <c r="O75" i="11" s="1"/>
  <c r="P31" i="11" s="1"/>
  <c r="P75" i="11"/>
  <c r="Q75" i="11" s="1"/>
  <c r="M73" i="11"/>
  <c r="N73" i="11" s="1"/>
  <c r="O73" i="11" s="1"/>
  <c r="P29" i="11" s="1"/>
  <c r="F48" i="5" s="1"/>
  <c r="P73" i="11"/>
  <c r="Q73" i="11" s="1"/>
  <c r="M64" i="11"/>
  <c r="N64" i="11" s="1"/>
  <c r="O64" i="11" s="1"/>
  <c r="P20" i="11" s="1"/>
  <c r="F39" i="5" s="1"/>
  <c r="P64" i="11"/>
  <c r="Q64" i="11" s="1"/>
  <c r="M74" i="11"/>
  <c r="N74" i="11" s="1"/>
  <c r="O74" i="11" s="1"/>
  <c r="P30" i="11" s="1"/>
  <c r="F49" i="5" s="1"/>
  <c r="P74" i="11"/>
  <c r="Q74" i="11" s="1"/>
  <c r="M62" i="11"/>
  <c r="N62" i="11" s="1"/>
  <c r="O62" i="11" s="1"/>
  <c r="P18" i="11" s="1"/>
  <c r="F37" i="5" s="1"/>
  <c r="P62" i="11"/>
  <c r="Q62" i="11" s="1"/>
  <c r="C21" i="5"/>
  <c r="Z15" i="1" s="1"/>
  <c r="M72" i="11" l="1"/>
  <c r="N72" i="11" s="1"/>
  <c r="O72" i="11" s="1"/>
  <c r="P28" i="11" s="1"/>
  <c r="F47" i="5" s="1"/>
  <c r="P70" i="11"/>
  <c r="Q70" i="11" s="1"/>
  <c r="M70" i="11"/>
  <c r="N70" i="11" s="1"/>
  <c r="O70" i="11" s="1"/>
  <c r="P26" i="11" s="1"/>
  <c r="F45" i="5" s="1"/>
  <c r="P69" i="11"/>
  <c r="Q69" i="11" s="1"/>
  <c r="M69" i="11"/>
  <c r="N69" i="11" s="1"/>
  <c r="O69" i="11" s="1"/>
  <c r="P25" i="11" s="1"/>
  <c r="F44" i="5" s="1"/>
  <c r="M71" i="11"/>
  <c r="N71" i="11" s="1"/>
  <c r="O71" i="11" s="1"/>
  <c r="P27" i="11" s="1"/>
  <c r="F46" i="5" s="1"/>
  <c r="P71" i="11"/>
  <c r="Q71" i="11" s="1"/>
  <c r="I74" i="11"/>
  <c r="J74" i="11" s="1"/>
  <c r="L30" i="11" s="1"/>
  <c r="M68" i="11"/>
  <c r="N68" i="11" s="1"/>
  <c r="O68" i="11" s="1"/>
  <c r="P24" i="11" s="1"/>
  <c r="F43" i="5" s="1"/>
  <c r="M63" i="11"/>
  <c r="N63" i="11" s="1"/>
  <c r="O63" i="11" s="1"/>
  <c r="P19" i="11" s="1"/>
  <c r="F38" i="5" s="1"/>
  <c r="M65" i="11"/>
  <c r="N65" i="11" s="1"/>
  <c r="O65" i="11" s="1"/>
  <c r="P21" i="11" s="1"/>
  <c r="F40" i="5" s="1"/>
  <c r="P66" i="11"/>
  <c r="Q66" i="11" s="1"/>
  <c r="U66" i="11" s="1"/>
  <c r="V66" i="11" s="1"/>
  <c r="W66" i="11" s="1"/>
  <c r="X66" i="11" s="1"/>
  <c r="Y66" i="11" s="1"/>
  <c r="X22" i="11" s="1"/>
  <c r="H41" i="5" s="1"/>
  <c r="P61" i="11"/>
  <c r="Q61" i="11" s="1"/>
  <c r="R61" i="11" s="1"/>
  <c r="S61" i="11" s="1"/>
  <c r="T61" i="11" s="1"/>
  <c r="T17" i="11" s="1"/>
  <c r="G36" i="5" s="1"/>
  <c r="U65" i="11"/>
  <c r="V65" i="11" s="1"/>
  <c r="W65" i="11" s="1"/>
  <c r="X65" i="11" s="1"/>
  <c r="Y65" i="11" s="1"/>
  <c r="X21" i="11" s="1"/>
  <c r="H40" i="5" s="1"/>
  <c r="R65" i="11"/>
  <c r="S65" i="11" s="1"/>
  <c r="T65" i="11" s="1"/>
  <c r="T21" i="11" s="1"/>
  <c r="G40" i="5" s="1"/>
  <c r="U62" i="11"/>
  <c r="V62" i="11" s="1"/>
  <c r="W62" i="11" s="1"/>
  <c r="X62" i="11" s="1"/>
  <c r="Y62" i="11" s="1"/>
  <c r="X18" i="11" s="1"/>
  <c r="H37" i="5" s="1"/>
  <c r="R62" i="11"/>
  <c r="S62" i="11" s="1"/>
  <c r="T62" i="11" s="1"/>
  <c r="T18" i="11" s="1"/>
  <c r="G37" i="5" s="1"/>
  <c r="U63" i="11"/>
  <c r="V63" i="11" s="1"/>
  <c r="W63" i="11" s="1"/>
  <c r="X63" i="11" s="1"/>
  <c r="Y63" i="11" s="1"/>
  <c r="X19" i="11" s="1"/>
  <c r="H38" i="5" s="1"/>
  <c r="R63" i="11"/>
  <c r="S63" i="11" s="1"/>
  <c r="T63" i="11" s="1"/>
  <c r="T19" i="11" s="1"/>
  <c r="U74" i="11"/>
  <c r="V74" i="11" s="1"/>
  <c r="W74" i="11" s="1"/>
  <c r="X74" i="11" s="1"/>
  <c r="Y74" i="11" s="1"/>
  <c r="X30" i="11" s="1"/>
  <c r="H49" i="5" s="1"/>
  <c r="R74" i="11"/>
  <c r="S74" i="11" s="1"/>
  <c r="T74" i="11" s="1"/>
  <c r="T30" i="11" s="1"/>
  <c r="G49" i="5" s="1"/>
  <c r="U64" i="11"/>
  <c r="V64" i="11" s="1"/>
  <c r="W64" i="11" s="1"/>
  <c r="X64" i="11" s="1"/>
  <c r="Y64" i="11" s="1"/>
  <c r="X20" i="11" s="1"/>
  <c r="H39" i="5" s="1"/>
  <c r="R64" i="11"/>
  <c r="S64" i="11" s="1"/>
  <c r="T64" i="11" s="1"/>
  <c r="T20" i="11" s="1"/>
  <c r="U73" i="11"/>
  <c r="V73" i="11" s="1"/>
  <c r="W73" i="11" s="1"/>
  <c r="X73" i="11" s="1"/>
  <c r="Y73" i="11" s="1"/>
  <c r="X29" i="11" s="1"/>
  <c r="H48" i="5" s="1"/>
  <c r="R73" i="11"/>
  <c r="S73" i="11" s="1"/>
  <c r="T73" i="11" s="1"/>
  <c r="T29" i="11" s="1"/>
  <c r="G48" i="5" s="1"/>
  <c r="U67" i="11"/>
  <c r="V67" i="11" s="1"/>
  <c r="W67" i="11" s="1"/>
  <c r="X67" i="11" s="1"/>
  <c r="Y67" i="11" s="1"/>
  <c r="X23" i="11" s="1"/>
  <c r="H42" i="5" s="1"/>
  <c r="R67" i="11"/>
  <c r="S67" i="11" s="1"/>
  <c r="T67" i="11" s="1"/>
  <c r="T23" i="11" s="1"/>
  <c r="G42" i="5" s="1"/>
  <c r="U72" i="11"/>
  <c r="V72" i="11" s="1"/>
  <c r="W72" i="11" s="1"/>
  <c r="X72" i="11" s="1"/>
  <c r="Y72" i="11" s="1"/>
  <c r="X28" i="11" s="1"/>
  <c r="H47" i="5" s="1"/>
  <c r="R72" i="11"/>
  <c r="S72" i="11" s="1"/>
  <c r="T72" i="11" s="1"/>
  <c r="T28" i="11" s="1"/>
  <c r="G47" i="5" s="1"/>
  <c r="U68" i="11"/>
  <c r="V68" i="11" s="1"/>
  <c r="W68" i="11" s="1"/>
  <c r="X68" i="11" s="1"/>
  <c r="Y68" i="11" s="1"/>
  <c r="X24" i="11" s="1"/>
  <c r="H43" i="5" s="1"/>
  <c r="R68" i="11"/>
  <c r="S68" i="11" s="1"/>
  <c r="T68" i="11" s="1"/>
  <c r="T24" i="11" s="1"/>
  <c r="G43" i="5" s="1"/>
  <c r="U75" i="11"/>
  <c r="V75" i="11" s="1"/>
  <c r="W75" i="11" s="1"/>
  <c r="X75" i="11" s="1"/>
  <c r="Y75" i="11" s="1"/>
  <c r="X31" i="11" s="1"/>
  <c r="R75" i="11"/>
  <c r="S75" i="11" s="1"/>
  <c r="T75" i="11" s="1"/>
  <c r="T31" i="11" s="1"/>
  <c r="G33" i="2"/>
  <c r="G24" i="2"/>
  <c r="I47" i="5" l="1"/>
  <c r="I48" i="5"/>
  <c r="L32" i="11"/>
  <c r="D10" i="11" s="1"/>
  <c r="E49" i="5"/>
  <c r="E50" i="5" s="1"/>
  <c r="R70" i="11"/>
  <c r="S70" i="11" s="1"/>
  <c r="T70" i="11" s="1"/>
  <c r="T26" i="11" s="1"/>
  <c r="G45" i="5" s="1"/>
  <c r="U70" i="11"/>
  <c r="V70" i="11" s="1"/>
  <c r="W70" i="11" s="1"/>
  <c r="X70" i="11" s="1"/>
  <c r="Y70" i="11" s="1"/>
  <c r="X26" i="11" s="1"/>
  <c r="R69" i="11"/>
  <c r="S69" i="11" s="1"/>
  <c r="T69" i="11" s="1"/>
  <c r="T25" i="11" s="1"/>
  <c r="G44" i="5" s="1"/>
  <c r="U69" i="11"/>
  <c r="V69" i="11" s="1"/>
  <c r="W69" i="11" s="1"/>
  <c r="X69" i="11" s="1"/>
  <c r="Y69" i="11" s="1"/>
  <c r="X25" i="11" s="1"/>
  <c r="I40" i="5"/>
  <c r="R71" i="11"/>
  <c r="S71" i="11" s="1"/>
  <c r="T71" i="11" s="1"/>
  <c r="T27" i="11" s="1"/>
  <c r="G46" i="5" s="1"/>
  <c r="U71" i="11"/>
  <c r="V71" i="11" s="1"/>
  <c r="W71" i="11" s="1"/>
  <c r="X71" i="11" s="1"/>
  <c r="Y71" i="11" s="1"/>
  <c r="X27" i="11" s="1"/>
  <c r="I42" i="5"/>
  <c r="I43" i="5"/>
  <c r="P32" i="11"/>
  <c r="E10" i="11" s="1"/>
  <c r="F50" i="5"/>
  <c r="U61" i="11"/>
  <c r="V61" i="11" s="1"/>
  <c r="W61" i="11" s="1"/>
  <c r="X61" i="11" s="1"/>
  <c r="Y61" i="11" s="1"/>
  <c r="X17" i="11" s="1"/>
  <c r="Y17" i="11" s="1"/>
  <c r="Z17" i="11" s="1"/>
  <c r="R66" i="11"/>
  <c r="S66" i="11" s="1"/>
  <c r="T66" i="11" s="1"/>
  <c r="T22" i="11" s="1"/>
  <c r="G38" i="5"/>
  <c r="I38" i="5" s="1"/>
  <c r="G39" i="5"/>
  <c r="I39" i="5" s="1"/>
  <c r="Y31" i="11"/>
  <c r="Z31" i="11" s="1"/>
  <c r="Y28" i="11"/>
  <c r="Z28" i="11" s="1"/>
  <c r="Y29" i="11"/>
  <c r="Z29" i="11" s="1"/>
  <c r="Y30" i="11"/>
  <c r="Z30" i="11" s="1"/>
  <c r="Y18" i="11"/>
  <c r="Z18" i="11" s="1"/>
  <c r="Y24" i="11"/>
  <c r="Z24" i="11" s="1"/>
  <c r="Y23" i="11"/>
  <c r="Z23" i="11" s="1"/>
  <c r="Y20" i="11"/>
  <c r="Z20" i="11" s="1"/>
  <c r="Y19" i="11"/>
  <c r="Z19" i="11" s="1"/>
  <c r="Y21" i="11"/>
  <c r="Z21" i="11" s="1"/>
  <c r="E3" i="7"/>
  <c r="E2" i="7"/>
  <c r="C3" i="5"/>
  <c r="C2" i="5"/>
  <c r="E3" i="4"/>
  <c r="E2" i="4"/>
  <c r="B3" i="3"/>
  <c r="B2" i="3"/>
  <c r="B3" i="2"/>
  <c r="B2" i="2"/>
  <c r="D3" i="1"/>
  <c r="D2" i="1"/>
  <c r="I49" i="5" l="1"/>
  <c r="H45" i="5"/>
  <c r="I45" i="5" s="1"/>
  <c r="Y26" i="11"/>
  <c r="Z26" i="11" s="1"/>
  <c r="T32" i="11"/>
  <c r="F10" i="11" s="1"/>
  <c r="G41" i="5"/>
  <c r="I41" i="5" s="1"/>
  <c r="Y27" i="11"/>
  <c r="Z27" i="11" s="1"/>
  <c r="H46" i="5"/>
  <c r="I46" i="5" s="1"/>
  <c r="X32" i="11"/>
  <c r="G10" i="11" s="1"/>
  <c r="H10" i="11" s="1"/>
  <c r="H44" i="5"/>
  <c r="I44" i="5" s="1"/>
  <c r="Y25" i="11"/>
  <c r="Z25" i="11" s="1"/>
  <c r="Y22" i="11"/>
  <c r="Z22" i="11" s="1"/>
  <c r="H36" i="5"/>
  <c r="I37" i="5"/>
  <c r="D1" i="5"/>
  <c r="J15" i="7"/>
  <c r="J9" i="7"/>
  <c r="J10" i="7"/>
  <c r="F12" i="2"/>
  <c r="F18" i="2"/>
  <c r="F31" i="2"/>
  <c r="B31" i="2"/>
  <c r="E31" i="2"/>
  <c r="D31" i="2"/>
  <c r="C31" i="2"/>
  <c r="C27" i="2"/>
  <c r="D27" i="2"/>
  <c r="E27" i="2"/>
  <c r="F27" i="2"/>
  <c r="B27" i="2"/>
  <c r="G14" i="2"/>
  <c r="G15" i="2"/>
  <c r="E18" i="2"/>
  <c r="D18" i="2"/>
  <c r="C18" i="2"/>
  <c r="B18" i="2"/>
  <c r="C12" i="2"/>
  <c r="D12" i="2"/>
  <c r="E12" i="2"/>
  <c r="G16" i="2"/>
  <c r="B12" i="2"/>
  <c r="G8" i="2"/>
  <c r="G10" i="2"/>
  <c r="G11" i="2"/>
  <c r="G13" i="2"/>
  <c r="G17" i="2"/>
  <c r="G19" i="2"/>
  <c r="G20" i="2"/>
  <c r="G21" i="2"/>
  <c r="G22" i="2"/>
  <c r="G23" i="2"/>
  <c r="G25" i="2"/>
  <c r="G26" i="2"/>
  <c r="G28" i="2"/>
  <c r="G29" i="2"/>
  <c r="G30" i="2"/>
  <c r="G50" i="5" l="1"/>
  <c r="C37" i="2"/>
  <c r="C38" i="2" s="1"/>
  <c r="Z32" i="11"/>
  <c r="H50" i="5"/>
  <c r="Y32" i="11"/>
  <c r="G31" i="2"/>
  <c r="G27" i="2"/>
  <c r="G18" i="2"/>
  <c r="E11" i="6"/>
  <c r="Z34" i="11" l="1"/>
  <c r="D6" i="11"/>
  <c r="J12" i="11" s="1"/>
  <c r="L15" i="11" s="1"/>
  <c r="E35" i="5"/>
  <c r="F11" i="6"/>
  <c r="F35" i="5" l="1"/>
  <c r="E6" i="11"/>
  <c r="N12" i="11" s="1"/>
  <c r="G11" i="6"/>
  <c r="E38" i="6"/>
  <c r="E19" i="7"/>
  <c r="F6" i="11" l="1"/>
  <c r="R12" i="11" s="1"/>
  <c r="G35" i="5"/>
  <c r="H11" i="6"/>
  <c r="H35" i="5" l="1"/>
  <c r="G6" i="11"/>
  <c r="V12" i="11" s="1"/>
  <c r="J14" i="7"/>
  <c r="J16" i="7"/>
  <c r="J17" i="7"/>
  <c r="J18" i="7"/>
  <c r="F19" i="7"/>
  <c r="G19" i="7"/>
  <c r="H19" i="7"/>
  <c r="I19" i="7"/>
  <c r="G32" i="2"/>
  <c r="G35" i="2"/>
  <c r="J19" i="7" l="1"/>
  <c r="M11" i="6" l="1"/>
  <c r="N11" i="6"/>
  <c r="O11" i="6"/>
  <c r="P11" i="6"/>
  <c r="L11" i="6"/>
  <c r="E28" i="6"/>
  <c r="F28" i="6"/>
  <c r="N28" i="6" s="1"/>
  <c r="G28" i="6"/>
  <c r="O28" i="6" s="1"/>
  <c r="H28" i="6"/>
  <c r="P28" i="6" s="1"/>
  <c r="D28" i="6"/>
  <c r="L28" i="6" s="1"/>
  <c r="M28" i="6" l="1"/>
  <c r="Q28" i="6" s="1"/>
  <c r="I28" i="6"/>
  <c r="V29" i="1" l="1"/>
  <c r="R29" i="1"/>
  <c r="N29" i="1"/>
  <c r="J29" i="1"/>
  <c r="F29" i="1"/>
  <c r="I6" i="7" l="1"/>
  <c r="H6" i="7"/>
  <c r="G6" i="7"/>
  <c r="F6" i="7"/>
  <c r="E6" i="7"/>
  <c r="D11" i="5"/>
  <c r="E11" i="5"/>
  <c r="F11" i="5"/>
  <c r="G11" i="5"/>
  <c r="H11" i="5"/>
  <c r="D13" i="5"/>
  <c r="E13" i="5"/>
  <c r="F13" i="5"/>
  <c r="G13" i="5"/>
  <c r="H13" i="5"/>
  <c r="I13" i="5" l="1"/>
  <c r="F1" i="7" l="1"/>
  <c r="J11" i="7"/>
  <c r="J8" i="7"/>
  <c r="C1" i="3" l="1"/>
  <c r="C1" i="2"/>
  <c r="E1" i="1"/>
  <c r="H26" i="5"/>
  <c r="G26" i="5"/>
  <c r="F26" i="5"/>
  <c r="E26" i="5"/>
  <c r="D26" i="5"/>
  <c r="J12" i="4"/>
  <c r="I12" i="4"/>
  <c r="H12" i="4"/>
  <c r="G12" i="4"/>
  <c r="F12" i="4"/>
  <c r="H6" i="3"/>
  <c r="G6" i="3"/>
  <c r="F6" i="3"/>
  <c r="E6" i="3"/>
  <c r="D6" i="3"/>
  <c r="F6" i="2"/>
  <c r="E6" i="2"/>
  <c r="D6" i="2"/>
  <c r="C6" i="2"/>
  <c r="B6" i="2"/>
  <c r="G6" i="1"/>
  <c r="F6" i="1"/>
  <c r="E6" i="1"/>
  <c r="D6" i="1"/>
  <c r="C6" i="1"/>
  <c r="K22" i="4" l="1"/>
  <c r="K20" i="4"/>
  <c r="J18" i="4"/>
  <c r="I18" i="4"/>
  <c r="H18" i="4"/>
  <c r="G18" i="4"/>
  <c r="F18" i="4"/>
  <c r="J15" i="4"/>
  <c r="I15" i="4"/>
  <c r="H15" i="4"/>
  <c r="G15" i="4"/>
  <c r="C19" i="3"/>
  <c r="C8" i="3" s="1"/>
  <c r="E16" i="3"/>
  <c r="F16" i="3" s="1"/>
  <c r="G16" i="3" s="1"/>
  <c r="H16" i="3" s="1"/>
  <c r="I16" i="3" s="1"/>
  <c r="E15" i="3"/>
  <c r="F15" i="3" s="1"/>
  <c r="G15" i="3" s="1"/>
  <c r="H15" i="3" s="1"/>
  <c r="E14" i="3"/>
  <c r="G36" i="2"/>
  <c r="G7" i="2"/>
  <c r="G12" i="2" s="1"/>
  <c r="X57" i="1"/>
  <c r="V57" i="1"/>
  <c r="S57" i="1"/>
  <c r="Q57" i="1"/>
  <c r="N57" i="1"/>
  <c r="L57" i="1"/>
  <c r="I57" i="1"/>
  <c r="G57" i="1"/>
  <c r="D57" i="1"/>
  <c r="B57" i="1"/>
  <c r="V12" i="1"/>
  <c r="R12" i="1"/>
  <c r="N12" i="1"/>
  <c r="J12" i="1"/>
  <c r="L15" i="1" s="1"/>
  <c r="F12" i="1"/>
  <c r="H15" i="1" s="1"/>
  <c r="H24" i="4" l="1"/>
  <c r="F17" i="6" s="1"/>
  <c r="F24" i="4"/>
  <c r="D17" i="6" s="1"/>
  <c r="J24" i="4"/>
  <c r="H17" i="6" s="1"/>
  <c r="P17" i="6" s="1"/>
  <c r="G24" i="4"/>
  <c r="E17" i="6" s="1"/>
  <c r="M17" i="6" s="1"/>
  <c r="I24" i="4"/>
  <c r="G17" i="6" s="1"/>
  <c r="O17" i="6" s="1"/>
  <c r="E19" i="3"/>
  <c r="K18" i="4"/>
  <c r="N17" i="6"/>
  <c r="B65" i="1"/>
  <c r="C65" i="1" s="1"/>
  <c r="D65" i="1" s="1"/>
  <c r="E65" i="1" s="1"/>
  <c r="H24" i="1" s="1"/>
  <c r="B63" i="1"/>
  <c r="B59" i="1"/>
  <c r="B62" i="1"/>
  <c r="B61" i="1"/>
  <c r="B60" i="1"/>
  <c r="K15" i="4"/>
  <c r="K24" i="4" s="1"/>
  <c r="H19" i="3"/>
  <c r="G16" i="6" s="1"/>
  <c r="I15" i="3"/>
  <c r="I19" i="3" s="1"/>
  <c r="F14" i="3"/>
  <c r="B67" i="1"/>
  <c r="B58" i="1"/>
  <c r="B66" i="1"/>
  <c r="B64" i="1"/>
  <c r="F64" i="1" s="1"/>
  <c r="B69" i="1"/>
  <c r="B68" i="1"/>
  <c r="G7" i="3" l="1"/>
  <c r="O16" i="6"/>
  <c r="H7" i="3"/>
  <c r="H16" i="6"/>
  <c r="P16" i="6" s="1"/>
  <c r="D7" i="3"/>
  <c r="D16" i="6"/>
  <c r="F65" i="1"/>
  <c r="G65" i="1" s="1"/>
  <c r="K65" i="1" s="1"/>
  <c r="L65" i="1" s="1"/>
  <c r="F60" i="1"/>
  <c r="G60" i="1" s="1"/>
  <c r="C60" i="1"/>
  <c r="D60" i="1" s="1"/>
  <c r="E60" i="1" s="1"/>
  <c r="H19" i="1" s="1"/>
  <c r="C62" i="1"/>
  <c r="D62" i="1" s="1"/>
  <c r="E62" i="1" s="1"/>
  <c r="H21" i="1" s="1"/>
  <c r="F62" i="1"/>
  <c r="G62" i="1" s="1"/>
  <c r="F59" i="1"/>
  <c r="G59" i="1" s="1"/>
  <c r="C59" i="1"/>
  <c r="D59" i="1" s="1"/>
  <c r="E59" i="1" s="1"/>
  <c r="H18" i="1" s="1"/>
  <c r="F63" i="1"/>
  <c r="G63" i="1" s="1"/>
  <c r="C63" i="1"/>
  <c r="D63" i="1" s="1"/>
  <c r="E63" i="1" s="1"/>
  <c r="H22" i="1" s="1"/>
  <c r="C61" i="1"/>
  <c r="D61" i="1" s="1"/>
  <c r="E61" i="1" s="1"/>
  <c r="H20" i="1" s="1"/>
  <c r="F61" i="1"/>
  <c r="G61" i="1" s="1"/>
  <c r="I17" i="6"/>
  <c r="L17" i="6"/>
  <c r="Q17" i="6" s="1"/>
  <c r="G14" i="3"/>
  <c r="G19" i="3" s="1"/>
  <c r="F19" i="3"/>
  <c r="F67" i="1"/>
  <c r="G67" i="1" s="1"/>
  <c r="C67" i="1"/>
  <c r="D67" i="1" s="1"/>
  <c r="E67" i="1" s="1"/>
  <c r="H26" i="1" s="1"/>
  <c r="G64" i="1"/>
  <c r="C64" i="1"/>
  <c r="D64" i="1" s="1"/>
  <c r="E64" i="1" s="1"/>
  <c r="H23" i="1" s="1"/>
  <c r="C69" i="1"/>
  <c r="D69" i="1" s="1"/>
  <c r="E69" i="1" s="1"/>
  <c r="H28" i="1" s="1"/>
  <c r="F69" i="1"/>
  <c r="G69" i="1" s="1"/>
  <c r="F66" i="1"/>
  <c r="G66" i="1" s="1"/>
  <c r="C66" i="1"/>
  <c r="D66" i="1" s="1"/>
  <c r="E66" i="1" s="1"/>
  <c r="H25" i="1" s="1"/>
  <c r="F68" i="1"/>
  <c r="G68" i="1" s="1"/>
  <c r="C68" i="1"/>
  <c r="D68" i="1" s="1"/>
  <c r="E68" i="1" s="1"/>
  <c r="H27" i="1" s="1"/>
  <c r="F58" i="1"/>
  <c r="G58" i="1" s="1"/>
  <c r="C58" i="1"/>
  <c r="D58" i="1" s="1"/>
  <c r="E58" i="1" s="1"/>
  <c r="H17" i="1" s="1"/>
  <c r="H65" i="1" l="1"/>
  <c r="I65" i="1" s="1"/>
  <c r="J65" i="1" s="1"/>
  <c r="L24" i="1" s="1"/>
  <c r="L16" i="6"/>
  <c r="F7" i="3"/>
  <c r="F16" i="6"/>
  <c r="N16" i="6" s="1"/>
  <c r="E7" i="3"/>
  <c r="E16" i="6"/>
  <c r="M16" i="6" s="1"/>
  <c r="H62" i="1"/>
  <c r="I62" i="1" s="1"/>
  <c r="J62" i="1" s="1"/>
  <c r="L21" i="1" s="1"/>
  <c r="K62" i="1"/>
  <c r="L62" i="1" s="1"/>
  <c r="K63" i="1"/>
  <c r="L63" i="1" s="1"/>
  <c r="H63" i="1"/>
  <c r="I63" i="1" s="1"/>
  <c r="J63" i="1" s="1"/>
  <c r="L22" i="1" s="1"/>
  <c r="H61" i="1"/>
  <c r="I61" i="1" s="1"/>
  <c r="J61" i="1" s="1"/>
  <c r="L20" i="1" s="1"/>
  <c r="K61" i="1"/>
  <c r="L61" i="1" s="1"/>
  <c r="H59" i="1"/>
  <c r="I59" i="1" s="1"/>
  <c r="J59" i="1" s="1"/>
  <c r="L18" i="1" s="1"/>
  <c r="K59" i="1"/>
  <c r="L59" i="1" s="1"/>
  <c r="H60" i="1"/>
  <c r="I60" i="1" s="1"/>
  <c r="J60" i="1" s="1"/>
  <c r="L19" i="1" s="1"/>
  <c r="K60" i="1"/>
  <c r="L60" i="1" s="1"/>
  <c r="K68" i="1"/>
  <c r="L68" i="1" s="1"/>
  <c r="H68" i="1"/>
  <c r="I68" i="1" s="1"/>
  <c r="J68" i="1" s="1"/>
  <c r="L27" i="1" s="1"/>
  <c r="H69" i="1"/>
  <c r="I69" i="1" s="1"/>
  <c r="J69" i="1" s="1"/>
  <c r="L28" i="1" s="1"/>
  <c r="K69" i="1"/>
  <c r="L69" i="1" s="1"/>
  <c r="P65" i="1"/>
  <c r="Q65" i="1" s="1"/>
  <c r="M65" i="1"/>
  <c r="N65" i="1" s="1"/>
  <c r="O65" i="1" s="1"/>
  <c r="P24" i="1" s="1"/>
  <c r="H29" i="1"/>
  <c r="K58" i="1"/>
  <c r="L58" i="1" s="1"/>
  <c r="H58" i="1"/>
  <c r="I58" i="1" s="1"/>
  <c r="J58" i="1" s="1"/>
  <c r="L17" i="1" s="1"/>
  <c r="K66" i="1"/>
  <c r="L66" i="1" s="1"/>
  <c r="H66" i="1"/>
  <c r="I66" i="1" s="1"/>
  <c r="J66" i="1" s="1"/>
  <c r="L25" i="1" s="1"/>
  <c r="K64" i="1"/>
  <c r="L64" i="1" s="1"/>
  <c r="H64" i="1"/>
  <c r="I64" i="1" s="1"/>
  <c r="J64" i="1" s="1"/>
  <c r="L23" i="1" s="1"/>
  <c r="K67" i="1"/>
  <c r="L67" i="1" s="1"/>
  <c r="H67" i="1"/>
  <c r="I67" i="1" s="1"/>
  <c r="J67" i="1" s="1"/>
  <c r="L26" i="1" s="1"/>
  <c r="C10" i="1" l="1"/>
  <c r="I16" i="6"/>
  <c r="I7" i="3"/>
  <c r="Q16" i="6"/>
  <c r="M60" i="1"/>
  <c r="N60" i="1" s="1"/>
  <c r="O60" i="1" s="1"/>
  <c r="P19" i="1" s="1"/>
  <c r="P60" i="1"/>
  <c r="Q60" i="1" s="1"/>
  <c r="M61" i="1"/>
  <c r="N61" i="1" s="1"/>
  <c r="O61" i="1" s="1"/>
  <c r="P20" i="1" s="1"/>
  <c r="P61" i="1"/>
  <c r="Q61" i="1" s="1"/>
  <c r="M62" i="1"/>
  <c r="N62" i="1" s="1"/>
  <c r="O62" i="1" s="1"/>
  <c r="P21" i="1" s="1"/>
  <c r="P62" i="1"/>
  <c r="Q62" i="1" s="1"/>
  <c r="M59" i="1"/>
  <c r="N59" i="1" s="1"/>
  <c r="O59" i="1" s="1"/>
  <c r="P18" i="1" s="1"/>
  <c r="P59" i="1"/>
  <c r="Q59" i="1" s="1"/>
  <c r="M63" i="1"/>
  <c r="N63" i="1" s="1"/>
  <c r="O63" i="1" s="1"/>
  <c r="P22" i="1" s="1"/>
  <c r="P63" i="1"/>
  <c r="Q63" i="1" s="1"/>
  <c r="L29" i="1"/>
  <c r="P64" i="1"/>
  <c r="Q64" i="1" s="1"/>
  <c r="M64" i="1"/>
  <c r="N64" i="1" s="1"/>
  <c r="O64" i="1" s="1"/>
  <c r="P23" i="1" s="1"/>
  <c r="M58" i="1"/>
  <c r="N58" i="1" s="1"/>
  <c r="O58" i="1" s="1"/>
  <c r="P17" i="1" s="1"/>
  <c r="P58" i="1"/>
  <c r="Q58" i="1" s="1"/>
  <c r="P69" i="1"/>
  <c r="Q69" i="1" s="1"/>
  <c r="M69" i="1"/>
  <c r="N69" i="1" s="1"/>
  <c r="O69" i="1" s="1"/>
  <c r="P28" i="1" s="1"/>
  <c r="M67" i="1"/>
  <c r="N67" i="1" s="1"/>
  <c r="O67" i="1" s="1"/>
  <c r="P26" i="1" s="1"/>
  <c r="P67" i="1"/>
  <c r="Q67" i="1" s="1"/>
  <c r="M66" i="1"/>
  <c r="N66" i="1" s="1"/>
  <c r="O66" i="1" s="1"/>
  <c r="P25" i="1" s="1"/>
  <c r="P66" i="1"/>
  <c r="Q66" i="1" s="1"/>
  <c r="U65" i="1"/>
  <c r="V65" i="1" s="1"/>
  <c r="W65" i="1" s="1"/>
  <c r="X65" i="1" s="1"/>
  <c r="Y65" i="1" s="1"/>
  <c r="X24" i="1" s="1"/>
  <c r="R65" i="1"/>
  <c r="S65" i="1" s="1"/>
  <c r="T65" i="1" s="1"/>
  <c r="T24" i="1" s="1"/>
  <c r="P68" i="1"/>
  <c r="Q68" i="1" s="1"/>
  <c r="M68" i="1"/>
  <c r="N68" i="1" s="1"/>
  <c r="O68" i="1" s="1"/>
  <c r="P27" i="1" s="1"/>
  <c r="D14" i="6" l="1"/>
  <c r="L14" i="6" s="1"/>
  <c r="D12" i="5"/>
  <c r="D17" i="5" s="1"/>
  <c r="D10" i="1"/>
  <c r="E14" i="6" s="1"/>
  <c r="M14" i="6" s="1"/>
  <c r="B37" i="2"/>
  <c r="Y24" i="1"/>
  <c r="Z24" i="1" s="1"/>
  <c r="U59" i="1"/>
  <c r="V59" i="1" s="1"/>
  <c r="W59" i="1" s="1"/>
  <c r="X59" i="1" s="1"/>
  <c r="Y59" i="1" s="1"/>
  <c r="X18" i="1" s="1"/>
  <c r="R59" i="1"/>
  <c r="S59" i="1" s="1"/>
  <c r="T59" i="1" s="1"/>
  <c r="T18" i="1" s="1"/>
  <c r="U61" i="1"/>
  <c r="V61" i="1" s="1"/>
  <c r="W61" i="1" s="1"/>
  <c r="X61" i="1" s="1"/>
  <c r="Y61" i="1" s="1"/>
  <c r="X20" i="1" s="1"/>
  <c r="R61" i="1"/>
  <c r="S61" i="1" s="1"/>
  <c r="T61" i="1" s="1"/>
  <c r="T20" i="1" s="1"/>
  <c r="R63" i="1"/>
  <c r="S63" i="1" s="1"/>
  <c r="T63" i="1" s="1"/>
  <c r="T22" i="1" s="1"/>
  <c r="U63" i="1"/>
  <c r="V63" i="1" s="1"/>
  <c r="W63" i="1" s="1"/>
  <c r="X63" i="1" s="1"/>
  <c r="Y63" i="1" s="1"/>
  <c r="X22" i="1" s="1"/>
  <c r="U62" i="1"/>
  <c r="V62" i="1" s="1"/>
  <c r="W62" i="1" s="1"/>
  <c r="X62" i="1" s="1"/>
  <c r="Y62" i="1" s="1"/>
  <c r="X21" i="1" s="1"/>
  <c r="R62" i="1"/>
  <c r="S62" i="1" s="1"/>
  <c r="T62" i="1" s="1"/>
  <c r="T21" i="1" s="1"/>
  <c r="U60" i="1"/>
  <c r="V60" i="1" s="1"/>
  <c r="W60" i="1" s="1"/>
  <c r="X60" i="1" s="1"/>
  <c r="Y60" i="1" s="1"/>
  <c r="X19" i="1" s="1"/>
  <c r="R60" i="1"/>
  <c r="S60" i="1" s="1"/>
  <c r="T60" i="1" s="1"/>
  <c r="T19" i="1" s="1"/>
  <c r="P29" i="1"/>
  <c r="E10" i="1" s="1"/>
  <c r="F14" i="6" s="1"/>
  <c r="R58" i="1"/>
  <c r="S58" i="1" s="1"/>
  <c r="T58" i="1" s="1"/>
  <c r="T17" i="1" s="1"/>
  <c r="U58" i="1"/>
  <c r="V58" i="1" s="1"/>
  <c r="W58" i="1" s="1"/>
  <c r="X58" i="1" s="1"/>
  <c r="Y58" i="1" s="1"/>
  <c r="X17" i="1" s="1"/>
  <c r="R68" i="1"/>
  <c r="S68" i="1" s="1"/>
  <c r="T68" i="1" s="1"/>
  <c r="T27" i="1" s="1"/>
  <c r="U68" i="1"/>
  <c r="V68" i="1" s="1"/>
  <c r="W68" i="1" s="1"/>
  <c r="X68" i="1" s="1"/>
  <c r="Y68" i="1" s="1"/>
  <c r="X27" i="1" s="1"/>
  <c r="U66" i="1"/>
  <c r="V66" i="1" s="1"/>
  <c r="W66" i="1" s="1"/>
  <c r="X66" i="1" s="1"/>
  <c r="Y66" i="1" s="1"/>
  <c r="X25" i="1" s="1"/>
  <c r="R66" i="1"/>
  <c r="S66" i="1" s="1"/>
  <c r="T66" i="1" s="1"/>
  <c r="T25" i="1" s="1"/>
  <c r="R67" i="1"/>
  <c r="S67" i="1" s="1"/>
  <c r="T67" i="1" s="1"/>
  <c r="T26" i="1" s="1"/>
  <c r="U67" i="1"/>
  <c r="V67" i="1" s="1"/>
  <c r="W67" i="1" s="1"/>
  <c r="X67" i="1" s="1"/>
  <c r="Y67" i="1" s="1"/>
  <c r="X26" i="1" s="1"/>
  <c r="U69" i="1"/>
  <c r="V69" i="1" s="1"/>
  <c r="W69" i="1" s="1"/>
  <c r="X69" i="1" s="1"/>
  <c r="Y69" i="1" s="1"/>
  <c r="X28" i="1" s="1"/>
  <c r="R69" i="1"/>
  <c r="S69" i="1" s="1"/>
  <c r="T69" i="1" s="1"/>
  <c r="T28" i="1" s="1"/>
  <c r="R64" i="1"/>
  <c r="S64" i="1" s="1"/>
  <c r="T64" i="1" s="1"/>
  <c r="T23" i="1" s="1"/>
  <c r="U64" i="1"/>
  <c r="V64" i="1" s="1"/>
  <c r="W64" i="1" s="1"/>
  <c r="X64" i="1" s="1"/>
  <c r="Y64" i="1" s="1"/>
  <c r="X23" i="1" s="1"/>
  <c r="B38" i="2" l="1"/>
  <c r="D15" i="6" s="1"/>
  <c r="D19" i="5"/>
  <c r="D20" i="5"/>
  <c r="D27" i="5"/>
  <c r="D18" i="5"/>
  <c r="E12" i="5"/>
  <c r="E20" i="5" s="1"/>
  <c r="F12" i="5"/>
  <c r="Y22" i="1"/>
  <c r="Z22" i="1" s="1"/>
  <c r="Y17" i="1"/>
  <c r="Z17" i="1" s="1"/>
  <c r="Y21" i="1"/>
  <c r="Z21" i="1" s="1"/>
  <c r="Y28" i="1"/>
  <c r="Z28" i="1" s="1"/>
  <c r="Y25" i="1"/>
  <c r="Z25" i="1" s="1"/>
  <c r="Y23" i="1"/>
  <c r="Z23" i="1" s="1"/>
  <c r="Y26" i="1"/>
  <c r="Z26" i="1" s="1"/>
  <c r="Y27" i="1"/>
  <c r="Z27" i="1" s="1"/>
  <c r="Y20" i="1"/>
  <c r="Z20" i="1" s="1"/>
  <c r="Y19" i="1"/>
  <c r="Z19" i="1" s="1"/>
  <c r="Y18" i="1"/>
  <c r="Z18" i="1" s="1"/>
  <c r="X29" i="1"/>
  <c r="G10" i="1" s="1"/>
  <c r="H14" i="6" s="1"/>
  <c r="T29" i="1"/>
  <c r="F10" i="1" s="1"/>
  <c r="G14" i="6" s="1"/>
  <c r="N14" i="6"/>
  <c r="D28" i="5" l="1"/>
  <c r="D18" i="6"/>
  <c r="L15" i="6"/>
  <c r="L18" i="6" s="1"/>
  <c r="E18" i="5"/>
  <c r="D21" i="5"/>
  <c r="D20" i="6" s="1"/>
  <c r="L20" i="6" s="1"/>
  <c r="E27" i="5"/>
  <c r="E17" i="5"/>
  <c r="E19" i="5"/>
  <c r="F19" i="5"/>
  <c r="F20" i="5"/>
  <c r="F17" i="5"/>
  <c r="F18" i="5"/>
  <c r="E15" i="6"/>
  <c r="D38" i="2"/>
  <c r="F15" i="6" s="1"/>
  <c r="H12" i="5"/>
  <c r="F37" i="2"/>
  <c r="G12" i="5"/>
  <c r="Y29" i="1"/>
  <c r="Z29" i="1"/>
  <c r="F27" i="5"/>
  <c r="H10" i="1"/>
  <c r="L22" i="6" l="1"/>
  <c r="D22" i="6"/>
  <c r="E25" i="7" s="1"/>
  <c r="D30" i="5"/>
  <c r="E21" i="7" s="1"/>
  <c r="D29" i="6" s="1"/>
  <c r="L29" i="6" s="1"/>
  <c r="E21" i="5"/>
  <c r="E20" i="6" s="1"/>
  <c r="M20" i="6" s="1"/>
  <c r="F21" i="5"/>
  <c r="F20" i="6" s="1"/>
  <c r="H19" i="5"/>
  <c r="H20" i="5"/>
  <c r="G19" i="5"/>
  <c r="G20" i="5"/>
  <c r="G17" i="5"/>
  <c r="G18" i="5"/>
  <c r="H17" i="5"/>
  <c r="H18" i="5"/>
  <c r="I12" i="5"/>
  <c r="N15" i="6"/>
  <c r="N18" i="6" s="1"/>
  <c r="F28" i="5"/>
  <c r="F18" i="6"/>
  <c r="F38" i="2"/>
  <c r="H15" i="6" s="1"/>
  <c r="M15" i="6"/>
  <c r="E18" i="6"/>
  <c r="E28" i="5"/>
  <c r="P14" i="6"/>
  <c r="O14" i="6"/>
  <c r="H27" i="5"/>
  <c r="G27" i="5"/>
  <c r="I14" i="6"/>
  <c r="E7" i="7" l="1"/>
  <c r="E12" i="7" s="1"/>
  <c r="E24" i="7" s="1"/>
  <c r="E22" i="6"/>
  <c r="F25" i="7" s="1"/>
  <c r="F22" i="6"/>
  <c r="G25" i="7" s="1"/>
  <c r="I20" i="5"/>
  <c r="I19" i="5"/>
  <c r="G21" i="5"/>
  <c r="E30" i="5"/>
  <c r="F21" i="7" s="1"/>
  <c r="H21" i="5"/>
  <c r="H20" i="6" s="1"/>
  <c r="F30" i="5"/>
  <c r="G21" i="7" s="1"/>
  <c r="I18" i="5"/>
  <c r="I17" i="5"/>
  <c r="E37" i="2"/>
  <c r="E38" i="2" s="1"/>
  <c r="P15" i="6"/>
  <c r="P18" i="6" s="1"/>
  <c r="H18" i="6"/>
  <c r="H28" i="5"/>
  <c r="M18" i="6"/>
  <c r="M22" i="6" s="1"/>
  <c r="Q14" i="6"/>
  <c r="I27" i="5"/>
  <c r="G7" i="7" l="1"/>
  <c r="G12" i="7" s="1"/>
  <c r="F7" i="7"/>
  <c r="F12" i="7" s="1"/>
  <c r="E26" i="7"/>
  <c r="H30" i="5"/>
  <c r="I21" i="7" s="1"/>
  <c r="D27" i="6"/>
  <c r="D31" i="6" s="1"/>
  <c r="D33" i="6" s="1"/>
  <c r="I36" i="5"/>
  <c r="G20" i="6"/>
  <c r="O20" i="6" s="1"/>
  <c r="N20" i="6"/>
  <c r="N22" i="6" s="1"/>
  <c r="H22" i="6"/>
  <c r="I25" i="7" s="1"/>
  <c r="E29" i="6"/>
  <c r="M29" i="6" s="1"/>
  <c r="P20" i="6"/>
  <c r="I21" i="5"/>
  <c r="G37" i="2"/>
  <c r="G38" i="2" s="1"/>
  <c r="O15" i="6"/>
  <c r="G28" i="5"/>
  <c r="G30" i="5" s="1"/>
  <c r="H21" i="7" s="1"/>
  <c r="G18" i="6"/>
  <c r="I15" i="6"/>
  <c r="I18" i="6" s="1"/>
  <c r="F29" i="6"/>
  <c r="N29" i="6" s="1"/>
  <c r="I7" i="7" l="1"/>
  <c r="I12" i="7" s="1"/>
  <c r="H27" i="6" s="1"/>
  <c r="P27" i="6" s="1"/>
  <c r="L27" i="6"/>
  <c r="L31" i="6" s="1"/>
  <c r="L33" i="6" s="1"/>
  <c r="E27" i="6"/>
  <c r="M27" i="6" s="1"/>
  <c r="M31" i="6" s="1"/>
  <c r="M33" i="6" s="1"/>
  <c r="F24" i="7"/>
  <c r="F26" i="7" s="1"/>
  <c r="F27" i="6"/>
  <c r="N27" i="6" s="1"/>
  <c r="N31" i="6" s="1"/>
  <c r="N33" i="6" s="1"/>
  <c r="G24" i="7"/>
  <c r="G26" i="7" s="1"/>
  <c r="G22" i="6"/>
  <c r="H25" i="7" s="1"/>
  <c r="Q20" i="6"/>
  <c r="I20" i="6"/>
  <c r="I22" i="6" s="1"/>
  <c r="I50" i="5"/>
  <c r="P22" i="6"/>
  <c r="H29" i="6"/>
  <c r="P29" i="6" s="1"/>
  <c r="Q15" i="6"/>
  <c r="Q18" i="6" s="1"/>
  <c r="O18" i="6"/>
  <c r="O22" i="6" s="1"/>
  <c r="I28" i="5"/>
  <c r="P31" i="6" l="1"/>
  <c r="P33" i="6" s="1"/>
  <c r="I24" i="7"/>
  <c r="I26" i="7" s="1"/>
  <c r="E31" i="6"/>
  <c r="E33" i="6" s="1"/>
  <c r="F31" i="6"/>
  <c r="F33" i="6" s="1"/>
  <c r="J25" i="7"/>
  <c r="Q22" i="6"/>
  <c r="H31" i="6"/>
  <c r="H33" i="6" s="1"/>
  <c r="H7" i="7"/>
  <c r="I30" i="5"/>
  <c r="H12" i="7" l="1"/>
  <c r="G27" i="6" s="1"/>
  <c r="J7" i="7"/>
  <c r="J12" i="7" s="1"/>
  <c r="G29" i="6"/>
  <c r="J21" i="7"/>
  <c r="O27" i="6" l="1"/>
  <c r="Q27" i="6" s="1"/>
  <c r="I27" i="6"/>
  <c r="H24" i="7"/>
  <c r="J24" i="7" s="1"/>
  <c r="I29" i="6"/>
  <c r="O29" i="6"/>
  <c r="G31" i="6"/>
  <c r="G33" i="6" s="1"/>
  <c r="H26" i="7" l="1"/>
  <c r="I31" i="6"/>
  <c r="I33" i="6" s="1"/>
  <c r="O31" i="6"/>
  <c r="O33" i="6" s="1"/>
  <c r="Q29" i="6"/>
  <c r="Q31" i="6" s="1"/>
  <c r="Q3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tc={FB26C6D1-DE37-4999-A682-8B60851E52B4}</author>
    <author>tc={9552EF8D-5386-4969-9270-10A3075CE430}</author>
  </authors>
  <commentList>
    <comment ref="N6" authorId="0" shapeId="0" xr:uid="{FB26C6D1-DE37-4999-A682-8B60851E52B4}">
      <text>
        <t>[Trådad kommentar]
I din version av Excel kan du läsa den här trådade kommentaren, men eventuella ändringar i den tas bort om filen öppnas i en senare version av Excel. Läs mer: https://go.microsoft.com/fwlink/?linkid=870924
Kommentar:
    Snitt kvm för kontor och kontorsplatser</t>
      </text>
    </comment>
    <comment ref="N7" authorId="1" shapeId="0" xr:uid="{9552EF8D-5386-4969-9270-10A3075CE430}">
      <text>
        <t>[Trådad kommentar]
I din version av Excel kan du läsa den här trådade kommentaren, men eventuella ändringar i den tas bort om filen öppnas i en senare version av Excel. Läs mer: https://go.microsoft.com/fwlink/?linkid=870924
Kommentar:
    Snitt pris kvm uppräknat med svällfaktor</t>
      </text>
    </comment>
  </commentList>
</comments>
</file>

<file path=xl/sharedStrings.xml><?xml version="1.0" encoding="utf-8"?>
<sst xmlns="http://schemas.openxmlformats.org/spreadsheetml/2006/main" count="532" uniqueCount="216">
  <si>
    <t>1)</t>
  </si>
  <si>
    <t>Löner inkl sociala avg</t>
  </si>
  <si>
    <t>Datum</t>
  </si>
  <si>
    <t>Projekt</t>
  </si>
  <si>
    <t>Projektledare</t>
  </si>
  <si>
    <t>År 1</t>
  </si>
  <si>
    <t>År 2</t>
  </si>
  <si>
    <t>År 3</t>
  </si>
  <si>
    <t>År 4</t>
  </si>
  <si>
    <t>År 5</t>
  </si>
  <si>
    <t>* Kalkylmässigt räknar vi med</t>
  </si>
  <si>
    <t>Löneökning</t>
  </si>
  <si>
    <t>LKP</t>
  </si>
  <si>
    <r>
      <t xml:space="preserve">* Lön år 2, baseras på </t>
    </r>
    <r>
      <rPr>
        <i/>
        <sz val="10"/>
        <rFont val="Arial"/>
        <family val="2"/>
      </rPr>
      <t>Lön efter</t>
    </r>
    <r>
      <rPr>
        <sz val="11"/>
        <color theme="1"/>
        <rFont val="Calibri"/>
        <family val="2"/>
        <scheme val="minor"/>
      </rPr>
      <t xml:space="preserve"> </t>
    </r>
  </si>
  <si>
    <t>Summa lönek</t>
  </si>
  <si>
    <r>
      <t>lönerev</t>
    </r>
    <r>
      <rPr>
        <sz val="11"/>
        <color theme="1"/>
        <rFont val="Calibri"/>
        <family val="2"/>
        <scheme val="minor"/>
      </rPr>
      <t xml:space="preserve"> år 1, osv </t>
    </r>
  </si>
  <si>
    <t>Månadslön</t>
  </si>
  <si>
    <t>Lön</t>
  </si>
  <si>
    <t>Beräknad</t>
  </si>
  <si>
    <t>Budgeterad</t>
  </si>
  <si>
    <t>i kr</t>
  </si>
  <si>
    <t>efter</t>
  </si>
  <si>
    <t xml:space="preserve"> inkl 2%</t>
  </si>
  <si>
    <t>inkl lkp</t>
  </si>
  <si>
    <t>Antal</t>
  </si>
  <si>
    <t>årskostnad</t>
  </si>
  <si>
    <t>lönekostnad</t>
  </si>
  <si>
    <t>lönerev</t>
  </si>
  <si>
    <t>sem.tillägg</t>
  </si>
  <si>
    <t>månader</t>
  </si>
  <si>
    <t>i %</t>
  </si>
  <si>
    <t>2)   Drift</t>
  </si>
  <si>
    <t>tkr</t>
  </si>
  <si>
    <t>Summa</t>
  </si>
  <si>
    <t>Beräknade direkta driftskostnader i projektet specificeras enligt finansiärens önskemål.</t>
  </si>
  <si>
    <t>*) Material och inventarier under 20 000 kr. Ex vis datorer</t>
  </si>
  <si>
    <t>**) OH-påslag görs på detta underlag</t>
  </si>
  <si>
    <t>3)   Avskrivningar - investeringar</t>
  </si>
  <si>
    <t>Inköpspriset skall uppgå till minst</t>
  </si>
  <si>
    <t>20 000 kr exkl moms för att räknas</t>
  </si>
  <si>
    <t>Summa avskrivning</t>
  </si>
  <si>
    <t>som en investering.</t>
  </si>
  <si>
    <t>Summa investering</t>
  </si>
  <si>
    <t>Anläggningstyp</t>
  </si>
  <si>
    <t>anskaffn.kostn tkr</t>
  </si>
  <si>
    <t>Avskrivnings-</t>
  </si>
  <si>
    <t>Avskrivning</t>
  </si>
  <si>
    <t>Investeringen avser</t>
  </si>
  <si>
    <t>kategori</t>
  </si>
  <si>
    <t>(ink.pris ex moms)</t>
  </si>
  <si>
    <t>tid (år)*</t>
  </si>
  <si>
    <t>år 1</t>
  </si>
  <si>
    <t>år 2</t>
  </si>
  <si>
    <t>år 3</t>
  </si>
  <si>
    <t>år 4</t>
  </si>
  <si>
    <t>år 5</t>
  </si>
  <si>
    <t>datorer och kringutr</t>
  </si>
  <si>
    <t>labutrustning</t>
  </si>
  <si>
    <t>fastighetsinventarier</t>
  </si>
  <si>
    <t>4)</t>
  </si>
  <si>
    <t>Direkta lokalkostnader</t>
  </si>
  <si>
    <t>Beräknade direkta lokalkostnader för de direkt medverkande i projektet anges</t>
  </si>
  <si>
    <t>INFO</t>
  </si>
  <si>
    <t>och specificeras enligt finansiärens önskemål.</t>
  </si>
  <si>
    <t xml:space="preserve">Faktiska lokalkostnader beräknas för använda lokalytor (kontor, laboratorier) </t>
  </si>
  <si>
    <t>till gällande interna kvadratmeterpris.</t>
  </si>
  <si>
    <t>År</t>
  </si>
  <si>
    <t>Total</t>
  </si>
  <si>
    <t>Kontor</t>
  </si>
  <si>
    <t>kvm</t>
  </si>
  <si>
    <t>kr</t>
  </si>
  <si>
    <t>Andel av rumsytan som skall belasta projektet</t>
  </si>
  <si>
    <t>Kostnad per år, tkr</t>
  </si>
  <si>
    <t>Labkostn</t>
  </si>
  <si>
    <t>timkostn</t>
  </si>
  <si>
    <t>tkr per år</t>
  </si>
  <si>
    <t>5)</t>
  </si>
  <si>
    <t>Fördelningsbas</t>
  </si>
  <si>
    <t>Direkt lön</t>
  </si>
  <si>
    <t>Konsult ist f anst</t>
  </si>
  <si>
    <t>Påslag</t>
  </si>
  <si>
    <t xml:space="preserve">Påslag </t>
  </si>
  <si>
    <t>Grundutbildning</t>
  </si>
  <si>
    <t>OH utöver avtalat - i förekommande fall</t>
  </si>
  <si>
    <t>Indirekt kostn som accepteras av finansiär</t>
  </si>
  <si>
    <t>På direkt lön</t>
  </si>
  <si>
    <t>På totala kostnader</t>
  </si>
  <si>
    <t>Differens - OH utöver avtal</t>
  </si>
  <si>
    <t>OH utöver avtalat</t>
  </si>
  <si>
    <t>Alla finansiärer godtar inte det påslag för indirekta</t>
  </si>
  <si>
    <t>kostnader som Högskolan Dalarna tillämpar. Ibland</t>
  </si>
  <si>
    <t>godtas en lägre procentsats och ibland kan fördelnings-</t>
  </si>
  <si>
    <t>basen vara en annan. Ta reda på vad som gäller för just</t>
  </si>
  <si>
    <t xml:space="preserve">ditt projekt. Din ekonom kan hjälpa dig med frågor </t>
  </si>
  <si>
    <t>om OH utöver avtal.</t>
  </si>
  <si>
    <t>Högskolan Dalarna</t>
  </si>
  <si>
    <t xml:space="preserve">Gulmarkerade celler fylls i </t>
  </si>
  <si>
    <t>Projektkostnader, tkr</t>
  </si>
  <si>
    <t>Direkta kostnader</t>
  </si>
  <si>
    <t>Löner inkl soc avg</t>
  </si>
  <si>
    <t>1.</t>
  </si>
  <si>
    <t>Drift</t>
  </si>
  <si>
    <t>2.</t>
  </si>
  <si>
    <t>Avskrivningar - investering</t>
  </si>
  <si>
    <t>3.</t>
  </si>
  <si>
    <t>Lokaler</t>
  </si>
  <si>
    <t>4.</t>
  </si>
  <si>
    <t>Summa direkta kostnader</t>
  </si>
  <si>
    <t>5.</t>
  </si>
  <si>
    <t>Summa projektkostnader</t>
  </si>
  <si>
    <t>Finansiering, tkr</t>
  </si>
  <si>
    <t>6.</t>
  </si>
  <si>
    <t>Högskolan</t>
  </si>
  <si>
    <t>Summa projektfinansiering</t>
  </si>
  <si>
    <t>Projektets resultat</t>
  </si>
  <si>
    <t>………………………………</t>
  </si>
  <si>
    <t>OH utöver avtalat - se flik 5.</t>
  </si>
  <si>
    <t>Högskolans finansiering</t>
  </si>
  <si>
    <t>Specificera Högskolans finansiering. Var</t>
  </si>
  <si>
    <t>kommer medlen att tas ifrån? Ex. forsknings-</t>
  </si>
  <si>
    <t>områdets anslag, strategisk reserv.</t>
  </si>
  <si>
    <t>i timmar</t>
  </si>
  <si>
    <t>Vid beräkning av timmar måste</t>
  </si>
  <si>
    <t>antal månader vara 12.</t>
  </si>
  <si>
    <t>Person</t>
  </si>
  <si>
    <t>Beräkningar</t>
  </si>
  <si>
    <t>RÖR EJ</t>
  </si>
  <si>
    <t>(EU-projekt i Horizon 2020: 1720 årsarb.t.</t>
  </si>
  <si>
    <t>6)   Finansiering</t>
  </si>
  <si>
    <t>Anslag Högskolan Dalarna</t>
  </si>
  <si>
    <t>Total intäkt</t>
  </si>
  <si>
    <t>Projektkostn</t>
  </si>
  <si>
    <t>Internt bokade lokaler, inkl connectrum</t>
  </si>
  <si>
    <t>Summa lön hela perioden</t>
  </si>
  <si>
    <t>Hela perioden Kostnad Inkl OH</t>
  </si>
  <si>
    <t>Forskning</t>
  </si>
  <si>
    <t>Forskning/uppdragsforskning</t>
  </si>
  <si>
    <t>Årsarbetstid: 1700 klt</t>
  </si>
  <si>
    <t>Ange sedan rätt årsarbetstid i</t>
  </si>
  <si>
    <t>OBS att vi bortser från ålder i denna kalkyl - alla antas ha 1700 klt som årsarbetstid.</t>
  </si>
  <si>
    <t>(kr)</t>
  </si>
  <si>
    <t>Summering per person</t>
  </si>
  <si>
    <t>BLÅ ruta</t>
  </si>
  <si>
    <t>Uppdragsutbildning/uppdragsforskning</t>
  </si>
  <si>
    <t>Ange valuta och växelkurs</t>
  </si>
  <si>
    <t>EURO</t>
  </si>
  <si>
    <t>Omfattn</t>
  </si>
  <si>
    <t>Högskolan OH över avtal *)</t>
  </si>
  <si>
    <t>diff</t>
  </si>
  <si>
    <t>*) OH över avtal finansieras av:</t>
  </si>
  <si>
    <t>Kostnader för Open Access</t>
  </si>
  <si>
    <t>Not:</t>
  </si>
  <si>
    <t>&lt;VEM BETALAR ????&gt;</t>
  </si>
  <si>
    <t>Resor</t>
  </si>
  <si>
    <t>Inköp</t>
  </si>
  <si>
    <t>- förbrukningsmaterial</t>
  </si>
  <si>
    <t>Köpta tjänster</t>
  </si>
  <si>
    <t>Spridning</t>
  </si>
  <si>
    <t>Anordnande av egna konferenser, workshop etc</t>
  </si>
  <si>
    <t>Övriga kostnader</t>
  </si>
  <si>
    <t>Summa resor</t>
  </si>
  <si>
    <t>Summa inköp</t>
  </si>
  <si>
    <t>- litteratur</t>
  </si>
  <si>
    <t>- språkgranskning, transkribering</t>
  </si>
  <si>
    <t>- etikprövning</t>
  </si>
  <si>
    <t>- konsulter isf anställd personal **)</t>
  </si>
  <si>
    <t>Summa köpta tjänster</t>
  </si>
  <si>
    <t>Summa spridning</t>
  </si>
  <si>
    <t>Summa övriga kostnader</t>
  </si>
  <si>
    <t>Summa drift</t>
  </si>
  <si>
    <t>Extern finansiär</t>
  </si>
  <si>
    <t>Extern finansiär, namn</t>
  </si>
  <si>
    <t>Ev medfinansiering interna kostnader - se flik 2.</t>
  </si>
  <si>
    <t>Antal kontor</t>
  </si>
  <si>
    <t>Kontorsyta och pris</t>
  </si>
  <si>
    <t>timmar i labb</t>
  </si>
  <si>
    <t>Externa lokaler, hyra</t>
  </si>
  <si>
    <t>…………………………………………………………………………………………………………………………………</t>
  </si>
  <si>
    <t>Kalkylen biläggs underlag till beslutsmöte</t>
  </si>
  <si>
    <t>högskolegemensamma kostnader (Rektor, Förvaltning), bibliotek och akademigemensamma kostnader</t>
  </si>
  <si>
    <t>Kalkyl upprättad/granskad av ekonom</t>
  </si>
  <si>
    <t>3 % per år.</t>
  </si>
  <si>
    <t>* Löneökningen bedöms vara</t>
  </si>
  <si>
    <t>Ev medfinansiering lokalkostnader - se flik 4.</t>
  </si>
  <si>
    <t>OH</t>
  </si>
  <si>
    <t>Högsk gem</t>
  </si>
  <si>
    <t>Högskolegem fördelade kostnader</t>
  </si>
  <si>
    <t>Högskolans beräkning av indirekta kostnader utgår från SUHF:s modell och består av projektets andel av</t>
  </si>
  <si>
    <t>Dessutom tillkommer vissa definierade högskolegemensamma kostnader, som fördelas ut via trigger på lönekostnad</t>
  </si>
  <si>
    <t>Indirekta kostnader - övr påslag</t>
  </si>
  <si>
    <t>Indir kostn, enl Hda def</t>
  </si>
  <si>
    <t>Indirekta kostn- övriga påslag</t>
  </si>
  <si>
    <t>Övrigt (kopiekostnad, interna leasingbilar etc)</t>
  </si>
  <si>
    <t>- databassökningar, licenser, statistik mm</t>
  </si>
  <si>
    <t>- konsulter - externa</t>
  </si>
  <si>
    <t>OH övriga - ej Hda</t>
  </si>
  <si>
    <t>Högskola/Universitet/Övriga</t>
  </si>
  <si>
    <t>Summa OH övriga ej Hda</t>
  </si>
  <si>
    <t>Projektkalkyl</t>
  </si>
  <si>
    <t>OBS BELOPP i TKR</t>
  </si>
  <si>
    <t>- utrustning, datorer, mobiltel, kamera etc</t>
  </si>
  <si>
    <t>- konsulter - lärsosäten</t>
  </si>
  <si>
    <t>Ange OH % för</t>
  </si>
  <si>
    <t>aktuell organisation</t>
  </si>
  <si>
    <t>- resekostnader och boende</t>
  </si>
  <si>
    <t>- forskningsresor</t>
  </si>
  <si>
    <t>- konferenskostnader</t>
  </si>
  <si>
    <t>Institution</t>
  </si>
  <si>
    <t>Länk till utlysning;</t>
  </si>
  <si>
    <t>Verksamhet/Forskningsområde</t>
  </si>
  <si>
    <t>Kalkyl godkänd av prefekt:</t>
  </si>
  <si>
    <t xml:space="preserve">Ett kontorsarbetsplats är </t>
  </si>
  <si>
    <t>ca 10 kvm inkl kringyta</t>
  </si>
  <si>
    <t>2024-00-00</t>
  </si>
  <si>
    <t xml:space="preserve">56,0 % LKP. </t>
  </si>
  <si>
    <t xml:space="preserve">56 % LKP.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</si>
</sst>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-;\-* #,##0.00\ _k_r_-;_-* &quot;-&quot;??\ _k_r_-;_-@_-"/>
    <numFmt numFmtId="165" formatCode="_-* #,##0\ _k_r_-;\-* #,##0\ _k_r_-;_-* &quot;-&quot;??\ _k_r_-;_-@_-"/>
    <numFmt numFmtId="166" formatCode="yyyy/mm/dd;@"/>
    <numFmt numFmtId="167" formatCode="#,##0.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b/>
      <u/>
      <sz val="10"/>
      <name val="Arial"/>
      <family val="2"/>
    </font>
    <font>
      <b/>
      <sz val="15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i/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0"/>
      <color rgb="FF0070C0"/>
      <name val="Arial"/>
      <family val="2"/>
    </font>
    <font>
      <i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6" borderId="33" applyNumberFormat="0" applyFont="0" applyAlignment="0" applyProtection="0"/>
    <xf numFmtId="0" fontId="21" fillId="10" borderId="0" applyNumberFormat="0" applyBorder="0" applyAlignment="0" applyProtection="0"/>
  </cellStyleXfs>
  <cellXfs count="382">
    <xf numFmtId="0" fontId="0" fillId="0" borderId="0" xfId="0"/>
    <xf numFmtId="0" fontId="2" fillId="0" borderId="0" xfId="0" applyFont="1"/>
    <xf numFmtId="0" fontId="3" fillId="2" borderId="0" xfId="0" applyFont="1" applyFill="1"/>
    <xf numFmtId="14" fontId="3" fillId="2" borderId="1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0" borderId="0" xfId="0" applyFont="1"/>
    <xf numFmtId="0" fontId="6" fillId="0" borderId="0" xfId="0" applyFont="1"/>
    <xf numFmtId="0" fontId="6" fillId="0" borderId="3" xfId="0" applyFont="1" applyBorder="1" applyProtection="1">
      <protection locked="0"/>
    </xf>
    <xf numFmtId="0" fontId="6" fillId="0" borderId="3" xfId="0" applyFont="1" applyBorder="1"/>
    <xf numFmtId="0" fontId="0" fillId="2" borderId="1" xfId="0" applyFill="1" applyBorder="1"/>
    <xf numFmtId="0" fontId="7" fillId="2" borderId="1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0" xfId="0" applyFill="1"/>
    <xf numFmtId="0" fontId="0" fillId="3" borderId="8" xfId="0" applyFill="1" applyBorder="1"/>
    <xf numFmtId="0" fontId="8" fillId="2" borderId="1" xfId="0" applyFont="1" applyFill="1" applyBorder="1"/>
    <xf numFmtId="9" fontId="0" fillId="4" borderId="1" xfId="2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165" fontId="0" fillId="2" borderId="1" xfId="0" applyNumberFormat="1" applyFill="1" applyBorder="1"/>
    <xf numFmtId="165" fontId="5" fillId="2" borderId="1" xfId="0" applyNumberFormat="1" applyFont="1" applyFill="1" applyBorder="1"/>
    <xf numFmtId="0" fontId="7" fillId="3" borderId="9" xfId="0" applyFont="1" applyFill="1" applyBorder="1"/>
    <xf numFmtId="0" fontId="0" fillId="3" borderId="2" xfId="0" applyFill="1" applyBorder="1"/>
    <xf numFmtId="0" fontId="0" fillId="3" borderId="10" xfId="0" applyFill="1" applyBorder="1"/>
    <xf numFmtId="0" fontId="6" fillId="0" borderId="11" xfId="0" applyFont="1" applyBorder="1"/>
    <xf numFmtId="0" fontId="10" fillId="2" borderId="12" xfId="0" applyFont="1" applyFill="1" applyBorder="1" applyAlignment="1">
      <alignment horizontal="center"/>
    </xf>
    <xf numFmtId="0" fontId="10" fillId="2" borderId="12" xfId="0" applyFont="1" applyFill="1" applyBorder="1"/>
    <xf numFmtId="0" fontId="10" fillId="2" borderId="13" xfId="0" applyFont="1" applyFill="1" applyBorder="1" applyAlignment="1">
      <alignment horizontal="center"/>
    </xf>
    <xf numFmtId="0" fontId="10" fillId="2" borderId="13" xfId="0" applyFont="1" applyFill="1" applyBorder="1"/>
    <xf numFmtId="0" fontId="10" fillId="2" borderId="14" xfId="0" applyFont="1" applyFill="1" applyBorder="1" applyAlignment="1">
      <alignment horizontal="center"/>
    </xf>
    <xf numFmtId="9" fontId="10" fillId="2" borderId="14" xfId="0" applyNumberFormat="1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3" fontId="6" fillId="4" borderId="13" xfId="0" applyNumberFormat="1" applyFont="1" applyFill="1" applyBorder="1" applyAlignment="1" applyProtection="1">
      <alignment horizontal="center"/>
      <protection locked="0"/>
    </xf>
    <xf numFmtId="3" fontId="6" fillId="0" borderId="13" xfId="0" applyNumberFormat="1" applyFont="1" applyBorder="1" applyAlignment="1">
      <alignment horizontal="center"/>
    </xf>
    <xf numFmtId="9" fontId="6" fillId="4" borderId="1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/>
    <xf numFmtId="3" fontId="6" fillId="0" borderId="13" xfId="0" applyNumberFormat="1" applyFont="1" applyBorder="1" applyAlignment="1" applyProtection="1">
      <alignment horizontal="center"/>
      <protection locked="0"/>
    </xf>
    <xf numFmtId="0" fontId="3" fillId="0" borderId="0" xfId="0" applyFont="1"/>
    <xf numFmtId="0" fontId="6" fillId="2" borderId="2" xfId="0" applyFont="1" applyFill="1" applyBorder="1"/>
    <xf numFmtId="0" fontId="6" fillId="2" borderId="3" xfId="0" applyFont="1" applyFill="1" applyBorder="1"/>
    <xf numFmtId="0" fontId="6" fillId="0" borderId="2" xfId="0" applyFont="1" applyBorder="1" applyProtection="1">
      <protection locked="0"/>
    </xf>
    <xf numFmtId="0" fontId="8" fillId="2" borderId="1" xfId="0" applyFont="1" applyFill="1" applyBorder="1" applyAlignment="1">
      <alignment horizontal="center"/>
    </xf>
    <xf numFmtId="3" fontId="6" fillId="4" borderId="1" xfId="0" applyNumberFormat="1" applyFont="1" applyFill="1" applyBorder="1" applyAlignment="1">
      <alignment horizontal="right"/>
    </xf>
    <xf numFmtId="0" fontId="0" fillId="4" borderId="1" xfId="0" applyFill="1" applyBorder="1"/>
    <xf numFmtId="3" fontId="0" fillId="2" borderId="1" xfId="0" applyNumberFormat="1" applyFill="1" applyBorder="1"/>
    <xf numFmtId="0" fontId="6" fillId="4" borderId="10" xfId="0" applyFont="1" applyFill="1" applyBorder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/>
    <xf numFmtId="0" fontId="4" fillId="0" borderId="0" xfId="0" applyFont="1"/>
    <xf numFmtId="0" fontId="6" fillId="0" borderId="2" xfId="0" applyFont="1" applyBorder="1"/>
    <xf numFmtId="0" fontId="6" fillId="3" borderId="17" xfId="0" applyFont="1" applyFill="1" applyBorder="1"/>
    <xf numFmtId="0" fontId="6" fillId="3" borderId="18" xfId="0" applyFont="1" applyFill="1" applyBorder="1"/>
    <xf numFmtId="0" fontId="6" fillId="3" borderId="19" xfId="0" applyFont="1" applyFill="1" applyBorder="1"/>
    <xf numFmtId="0" fontId="9" fillId="0" borderId="0" xfId="3"/>
    <xf numFmtId="3" fontId="9" fillId="0" borderId="0" xfId="3" applyNumberFormat="1"/>
    <xf numFmtId="0" fontId="4" fillId="0" borderId="0" xfId="3" applyFont="1" applyAlignment="1">
      <alignment horizontal="right"/>
    </xf>
    <xf numFmtId="3" fontId="5" fillId="0" borderId="20" xfId="3" applyNumberFormat="1" applyFont="1" applyBorder="1" applyProtection="1">
      <protection locked="0"/>
    </xf>
    <xf numFmtId="0" fontId="9" fillId="2" borderId="12" xfId="3" applyFill="1" applyBorder="1"/>
    <xf numFmtId="0" fontId="9" fillId="2" borderId="12" xfId="3" applyFill="1" applyBorder="1" applyAlignment="1">
      <alignment horizontal="center"/>
    </xf>
    <xf numFmtId="3" fontId="4" fillId="2" borderId="12" xfId="3" applyNumberFormat="1" applyFont="1" applyFill="1" applyBorder="1" applyAlignment="1">
      <alignment horizontal="center"/>
    </xf>
    <xf numFmtId="0" fontId="4" fillId="2" borderId="12" xfId="3" applyFont="1" applyFill="1" applyBorder="1" applyAlignment="1">
      <alignment horizontal="center"/>
    </xf>
    <xf numFmtId="0" fontId="9" fillId="2" borderId="13" xfId="3" applyFill="1" applyBorder="1"/>
    <xf numFmtId="0" fontId="4" fillId="2" borderId="13" xfId="3" applyFont="1" applyFill="1" applyBorder="1" applyAlignment="1">
      <alignment horizontal="center"/>
    </xf>
    <xf numFmtId="3" fontId="4" fillId="2" borderId="13" xfId="3" applyNumberFormat="1" applyFont="1" applyFill="1" applyBorder="1" applyAlignment="1">
      <alignment horizontal="center"/>
    </xf>
    <xf numFmtId="0" fontId="6" fillId="2" borderId="14" xfId="3" applyFont="1" applyFill="1" applyBorder="1"/>
    <xf numFmtId="0" fontId="4" fillId="2" borderId="14" xfId="3" applyFont="1" applyFill="1" applyBorder="1" applyAlignment="1">
      <alignment horizontal="center"/>
    </xf>
    <xf numFmtId="3" fontId="4" fillId="2" borderId="14" xfId="3" applyNumberFormat="1" applyFont="1" applyFill="1" applyBorder="1" applyAlignment="1">
      <alignment horizontal="center"/>
    </xf>
    <xf numFmtId="0" fontId="9" fillId="4" borderId="1" xfId="3" applyFill="1" applyBorder="1" applyProtection="1">
      <protection locked="0"/>
    </xf>
    <xf numFmtId="3" fontId="9" fillId="0" borderId="13" xfId="3" applyNumberFormat="1" applyBorder="1" applyProtection="1">
      <protection locked="0"/>
    </xf>
    <xf numFmtId="3" fontId="9" fillId="4" borderId="7" xfId="3" applyNumberFormat="1" applyFill="1" applyBorder="1" applyProtection="1">
      <protection locked="0"/>
    </xf>
    <xf numFmtId="0" fontId="9" fillId="0" borderId="7" xfId="3" applyBorder="1" applyAlignment="1" applyProtection="1">
      <alignment horizontal="center"/>
      <protection locked="0"/>
    </xf>
    <xf numFmtId="1" fontId="9" fillId="0" borderId="7" xfId="3" applyNumberFormat="1" applyBorder="1" applyAlignment="1" applyProtection="1">
      <alignment horizontal="center"/>
      <protection locked="0"/>
    </xf>
    <xf numFmtId="1" fontId="9" fillId="0" borderId="13" xfId="3" applyNumberFormat="1" applyBorder="1" applyAlignment="1" applyProtection="1">
      <alignment horizontal="center"/>
      <protection locked="0"/>
    </xf>
    <xf numFmtId="0" fontId="9" fillId="0" borderId="13" xfId="3" applyBorder="1" applyAlignment="1" applyProtection="1">
      <alignment horizontal="center"/>
      <protection locked="0"/>
    </xf>
    <xf numFmtId="3" fontId="9" fillId="4" borderId="14" xfId="3" applyNumberFormat="1" applyFill="1" applyBorder="1"/>
    <xf numFmtId="0" fontId="9" fillId="4" borderId="7" xfId="3" applyFill="1" applyBorder="1" applyAlignment="1" applyProtection="1">
      <alignment horizontal="center"/>
      <protection locked="0"/>
    </xf>
    <xf numFmtId="0" fontId="9" fillId="4" borderId="13" xfId="3" applyFill="1" applyBorder="1" applyProtection="1">
      <protection locked="0"/>
    </xf>
    <xf numFmtId="0" fontId="5" fillId="0" borderId="19" xfId="3" applyFont="1" applyBorder="1"/>
    <xf numFmtId="0" fontId="5" fillId="0" borderId="20" xfId="3" applyFont="1" applyBorder="1"/>
    <xf numFmtId="3" fontId="5" fillId="0" borderId="20" xfId="3" applyNumberFormat="1" applyFont="1" applyBorder="1"/>
    <xf numFmtId="0" fontId="5" fillId="1" borderId="20" xfId="3" applyFont="1" applyFill="1" applyBorder="1"/>
    <xf numFmtId="3" fontId="5" fillId="0" borderId="21" xfId="3" applyNumberFormat="1" applyFont="1" applyBorder="1"/>
    <xf numFmtId="0" fontId="5" fillId="0" borderId="0" xfId="3" applyFont="1"/>
    <xf numFmtId="0" fontId="6" fillId="3" borderId="7" xfId="0" applyFont="1" applyFill="1" applyBorder="1"/>
    <xf numFmtId="0" fontId="7" fillId="0" borderId="0" xfId="0" applyFont="1"/>
    <xf numFmtId="0" fontId="0" fillId="3" borderId="9" xfId="0" applyFill="1" applyBorder="1"/>
    <xf numFmtId="0" fontId="5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9" fontId="0" fillId="4" borderId="1" xfId="2" applyFont="1" applyFill="1" applyBorder="1"/>
    <xf numFmtId="9" fontId="6" fillId="4" borderId="1" xfId="2" applyFont="1" applyFill="1" applyBorder="1" applyAlignment="1">
      <alignment horizontal="right"/>
    </xf>
    <xf numFmtId="9" fontId="6" fillId="2" borderId="1" xfId="2" applyFont="1" applyFill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5" fillId="0" borderId="22" xfId="0" applyFont="1" applyBorder="1"/>
    <xf numFmtId="0" fontId="6" fillId="0" borderId="23" xfId="0" applyFont="1" applyBorder="1"/>
    <xf numFmtId="1" fontId="6" fillId="0" borderId="23" xfId="0" applyNumberFormat="1" applyFont="1" applyBorder="1"/>
    <xf numFmtId="1" fontId="6" fillId="0" borderId="24" xfId="0" applyNumberFormat="1" applyFont="1" applyBorder="1"/>
    <xf numFmtId="49" fontId="2" fillId="0" borderId="0" xfId="0" applyNumberFormat="1" applyFont="1"/>
    <xf numFmtId="3" fontId="6" fillId="0" borderId="1" xfId="0" applyNumberFormat="1" applyFont="1" applyBorder="1"/>
    <xf numFmtId="3" fontId="6" fillId="2" borderId="1" xfId="0" applyNumberFormat="1" applyFont="1" applyFill="1" applyBorder="1"/>
    <xf numFmtId="9" fontId="0" fillId="4" borderId="1" xfId="0" applyNumberFormat="1" applyFill="1" applyBorder="1" applyAlignment="1">
      <alignment horizontal="center"/>
    </xf>
    <xf numFmtId="3" fontId="6" fillId="0" borderId="16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9" fontId="0" fillId="0" borderId="0" xfId="0" applyNumberFormat="1" applyAlignment="1">
      <alignment horizontal="center"/>
    </xf>
    <xf numFmtId="3" fontId="6" fillId="0" borderId="0" xfId="0" applyNumberFormat="1" applyFont="1" applyAlignment="1">
      <alignment horizontal="right"/>
    </xf>
    <xf numFmtId="0" fontId="12" fillId="3" borderId="25" xfId="0" applyFont="1" applyFill="1" applyBorder="1"/>
    <xf numFmtId="0" fontId="0" fillId="3" borderId="26" xfId="0" applyFill="1" applyBorder="1"/>
    <xf numFmtId="0" fontId="6" fillId="3" borderId="27" xfId="0" applyFont="1" applyFill="1" applyBorder="1"/>
    <xf numFmtId="0" fontId="0" fillId="3" borderId="28" xfId="0" applyFill="1" applyBorder="1"/>
    <xf numFmtId="3" fontId="0" fillId="0" borderId="0" xfId="0" applyNumberFormat="1"/>
    <xf numFmtId="3" fontId="6" fillId="2" borderId="16" xfId="0" applyNumberFormat="1" applyFont="1" applyFill="1" applyBorder="1" applyAlignment="1">
      <alignment horizontal="right"/>
    </xf>
    <xf numFmtId="0" fontId="0" fillId="3" borderId="29" xfId="0" applyFill="1" applyBorder="1"/>
    <xf numFmtId="0" fontId="0" fillId="3" borderId="30" xfId="0" applyFill="1" applyBorder="1"/>
    <xf numFmtId="0" fontId="6" fillId="3" borderId="28" xfId="0" applyFont="1" applyFill="1" applyBorder="1"/>
    <xf numFmtId="0" fontId="0" fillId="3" borderId="31" xfId="0" applyFill="1" applyBorder="1"/>
    <xf numFmtId="0" fontId="0" fillId="3" borderId="32" xfId="0" applyFill="1" applyBorder="1"/>
    <xf numFmtId="0" fontId="11" fillId="0" borderId="0" xfId="0" applyFont="1"/>
    <xf numFmtId="0" fontId="9" fillId="0" borderId="0" xfId="0" applyFont="1"/>
    <xf numFmtId="0" fontId="8" fillId="0" borderId="4" xfId="0" applyFont="1" applyBorder="1"/>
    <xf numFmtId="0" fontId="6" fillId="0" borderId="5" xfId="0" applyFont="1" applyBorder="1"/>
    <xf numFmtId="0" fontId="5" fillId="0" borderId="5" xfId="0" applyFont="1" applyBorder="1" applyAlignment="1">
      <alignment horizontal="center"/>
    </xf>
    <xf numFmtId="0" fontId="11" fillId="0" borderId="9" xfId="0" applyFont="1" applyBorder="1"/>
    <xf numFmtId="0" fontId="5" fillId="0" borderId="2" xfId="0" applyFont="1" applyBorder="1"/>
    <xf numFmtId="0" fontId="5" fillId="4" borderId="2" xfId="0" applyFont="1" applyFill="1" applyBorder="1" applyAlignment="1">
      <alignment horizontal="center"/>
    </xf>
    <xf numFmtId="0" fontId="6" fillId="0" borderId="4" xfId="0" applyFont="1" applyBorder="1"/>
    <xf numFmtId="0" fontId="6" fillId="0" borderId="6" xfId="0" applyFont="1" applyBorder="1"/>
    <xf numFmtId="0" fontId="6" fillId="2" borderId="6" xfId="0" applyFont="1" applyFill="1" applyBorder="1"/>
    <xf numFmtId="0" fontId="5" fillId="0" borderId="7" xfId="0" applyFont="1" applyBorder="1"/>
    <xf numFmtId="0" fontId="6" fillId="0" borderId="8" xfId="0" applyFont="1" applyBorder="1"/>
    <xf numFmtId="0" fontId="6" fillId="2" borderId="8" xfId="0" applyFont="1" applyFill="1" applyBorder="1"/>
    <xf numFmtId="3" fontId="6" fillId="0" borderId="0" xfId="0" applyNumberFormat="1" applyFont="1"/>
    <xf numFmtId="0" fontId="6" fillId="0" borderId="10" xfId="0" applyFont="1" applyBorder="1"/>
    <xf numFmtId="0" fontId="6" fillId="0" borderId="9" xfId="0" applyFont="1" applyBorder="1"/>
    <xf numFmtId="0" fontId="8" fillId="0" borderId="9" xfId="0" applyFont="1" applyBorder="1"/>
    <xf numFmtId="0" fontId="8" fillId="0" borderId="2" xfId="0" applyFont="1" applyBorder="1"/>
    <xf numFmtId="3" fontId="8" fillId="0" borderId="2" xfId="0" applyNumberFormat="1" applyFont="1" applyBorder="1"/>
    <xf numFmtId="0" fontId="8" fillId="0" borderId="10" xfId="0" applyFont="1" applyBorder="1"/>
    <xf numFmtId="0" fontId="8" fillId="2" borderId="10" xfId="0" applyFont="1" applyFill="1" applyBorder="1"/>
    <xf numFmtId="0" fontId="8" fillId="2" borderId="12" xfId="0" applyFont="1" applyFill="1" applyBorder="1" applyAlignment="1">
      <alignment horizontal="center"/>
    </xf>
    <xf numFmtId="3" fontId="0" fillId="0" borderId="1" xfId="0" applyNumberFormat="1" applyBorder="1"/>
    <xf numFmtId="3" fontId="0" fillId="0" borderId="20" xfId="0" applyNumberFormat="1" applyBorder="1"/>
    <xf numFmtId="3" fontId="0" fillId="2" borderId="20" xfId="0" applyNumberFormat="1" applyFill="1" applyBorder="1"/>
    <xf numFmtId="0" fontId="13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left" vertical="center" readingOrder="1"/>
    </xf>
    <xf numFmtId="0" fontId="15" fillId="0" borderId="0" xfId="0" applyFont="1" applyAlignment="1">
      <alignment horizontal="left" vertical="center" readingOrder="1"/>
    </xf>
    <xf numFmtId="0" fontId="17" fillId="0" borderId="0" xfId="0" applyFont="1" applyAlignment="1">
      <alignment horizontal="left" vertical="center" readingOrder="1"/>
    </xf>
    <xf numFmtId="9" fontId="14" fillId="0" borderId="0" xfId="0" applyNumberFormat="1" applyFont="1" applyAlignment="1">
      <alignment horizontal="left" vertical="center" readingOrder="1"/>
    </xf>
    <xf numFmtId="0" fontId="5" fillId="2" borderId="1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8" fillId="2" borderId="14" xfId="0" applyFont="1" applyFill="1" applyBorder="1"/>
    <xf numFmtId="0" fontId="10" fillId="2" borderId="6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20" fillId="0" borderId="0" xfId="0" applyFont="1"/>
    <xf numFmtId="0" fontId="10" fillId="2" borderId="6" xfId="0" applyFont="1" applyFill="1" applyBorder="1"/>
    <xf numFmtId="0" fontId="10" fillId="5" borderId="10" xfId="0" applyFont="1" applyFill="1" applyBorder="1" applyAlignment="1">
      <alignment horizontal="center"/>
    </xf>
    <xf numFmtId="3" fontId="6" fillId="4" borderId="8" xfId="0" applyNumberFormat="1" applyFont="1" applyFill="1" applyBorder="1" applyAlignment="1" applyProtection="1">
      <alignment horizontal="center"/>
      <protection locked="0"/>
    </xf>
    <xf numFmtId="0" fontId="2" fillId="2" borderId="34" xfId="0" applyFont="1" applyFill="1" applyBorder="1"/>
    <xf numFmtId="0" fontId="2" fillId="2" borderId="35" xfId="0" applyFont="1" applyFill="1" applyBorder="1"/>
    <xf numFmtId="0" fontId="10" fillId="2" borderId="36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5" borderId="40" xfId="0" applyFont="1" applyFill="1" applyBorder="1" applyAlignment="1">
      <alignment horizontal="center"/>
    </xf>
    <xf numFmtId="0" fontId="10" fillId="5" borderId="41" xfId="0" applyFont="1" applyFill="1" applyBorder="1" applyAlignment="1">
      <alignment horizontal="center"/>
    </xf>
    <xf numFmtId="3" fontId="6" fillId="0" borderId="39" xfId="0" applyNumberFormat="1" applyFont="1" applyBorder="1" applyAlignment="1">
      <alignment horizontal="center"/>
    </xf>
    <xf numFmtId="0" fontId="6" fillId="0" borderId="42" xfId="0" applyFont="1" applyBorder="1"/>
    <xf numFmtId="0" fontId="6" fillId="0" borderId="43" xfId="0" applyFont="1" applyBorder="1"/>
    <xf numFmtId="3" fontId="6" fillId="0" borderId="43" xfId="0" applyNumberFormat="1" applyFont="1" applyBorder="1" applyAlignment="1">
      <alignment horizontal="center"/>
    </xf>
    <xf numFmtId="165" fontId="8" fillId="0" borderId="44" xfId="1" applyNumberFormat="1" applyFont="1" applyBorder="1" applyAlignment="1">
      <alignment horizontal="center"/>
    </xf>
    <xf numFmtId="165" fontId="8" fillId="0" borderId="46" xfId="1" applyNumberFormat="1" applyFont="1" applyBorder="1" applyAlignment="1">
      <alignment horizontal="center"/>
    </xf>
    <xf numFmtId="0" fontId="6" fillId="0" borderId="47" xfId="0" applyFont="1" applyBorder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3" fontId="6" fillId="4" borderId="18" xfId="0" applyNumberFormat="1" applyFont="1" applyFill="1" applyBorder="1" applyAlignment="1" applyProtection="1">
      <alignment horizontal="center"/>
      <protection locked="0"/>
    </xf>
    <xf numFmtId="0" fontId="6" fillId="0" borderId="49" xfId="0" applyFont="1" applyBorder="1"/>
    <xf numFmtId="0" fontId="0" fillId="2" borderId="26" xfId="0" applyFill="1" applyBorder="1"/>
    <xf numFmtId="0" fontId="0" fillId="2" borderId="29" xfId="0" applyFill="1" applyBorder="1"/>
    <xf numFmtId="0" fontId="6" fillId="2" borderId="45" xfId="0" applyFont="1" applyFill="1" applyBorder="1"/>
    <xf numFmtId="0" fontId="6" fillId="2" borderId="35" xfId="0" applyFont="1" applyFill="1" applyBorder="1" applyAlignment="1">
      <alignment horizontal="right"/>
    </xf>
    <xf numFmtId="0" fontId="6" fillId="2" borderId="29" xfId="0" applyFont="1" applyFill="1" applyBorder="1" applyAlignment="1">
      <alignment horizontal="right"/>
    </xf>
    <xf numFmtId="3" fontId="6" fillId="7" borderId="13" xfId="0" applyNumberFormat="1" applyFont="1" applyFill="1" applyBorder="1" applyAlignment="1">
      <alignment horizontal="center"/>
    </xf>
    <xf numFmtId="0" fontId="6" fillId="7" borderId="1" xfId="0" applyFont="1" applyFill="1" applyBorder="1"/>
    <xf numFmtId="3" fontId="6" fillId="7" borderId="13" xfId="0" applyNumberFormat="1" applyFont="1" applyFill="1" applyBorder="1" applyAlignment="1" applyProtection="1">
      <alignment horizontal="center"/>
      <protection locked="0"/>
    </xf>
    <xf numFmtId="0" fontId="0" fillId="9" borderId="0" xfId="0" applyFill="1"/>
    <xf numFmtId="3" fontId="0" fillId="11" borderId="27" xfId="0" applyNumberFormat="1" applyFill="1" applyBorder="1"/>
    <xf numFmtId="3" fontId="0" fillId="11" borderId="30" xfId="0" applyNumberFormat="1" applyFill="1" applyBorder="1"/>
    <xf numFmtId="3" fontId="6" fillId="11" borderId="18" xfId="0" applyNumberFormat="1" applyFont="1" applyFill="1" applyBorder="1" applyAlignment="1">
      <alignment horizontal="center"/>
    </xf>
    <xf numFmtId="3" fontId="6" fillId="11" borderId="39" xfId="0" applyNumberFormat="1" applyFont="1" applyFill="1" applyBorder="1" applyAlignment="1">
      <alignment horizontal="center"/>
    </xf>
    <xf numFmtId="165" fontId="8" fillId="11" borderId="49" xfId="1" applyNumberFormat="1" applyFont="1" applyFill="1" applyBorder="1" applyAlignment="1">
      <alignment horizontal="center"/>
    </xf>
    <xf numFmtId="165" fontId="8" fillId="11" borderId="46" xfId="1" applyNumberFormat="1" applyFont="1" applyFill="1" applyBorder="1" applyAlignment="1">
      <alignment horizontal="center"/>
    </xf>
    <xf numFmtId="0" fontId="24" fillId="11" borderId="50" xfId="0" applyFont="1" applyFill="1" applyBorder="1" applyAlignment="1">
      <alignment horizontal="center" wrapText="1"/>
    </xf>
    <xf numFmtId="0" fontId="24" fillId="11" borderId="19" xfId="0" applyFont="1" applyFill="1" applyBorder="1" applyAlignment="1">
      <alignment horizontal="center"/>
    </xf>
    <xf numFmtId="9" fontId="24" fillId="11" borderId="19" xfId="2" applyFont="1" applyFill="1" applyBorder="1" applyAlignment="1">
      <alignment horizontal="center"/>
    </xf>
    <xf numFmtId="0" fontId="19" fillId="12" borderId="4" xfId="0" applyFont="1" applyFill="1" applyBorder="1"/>
    <xf numFmtId="0" fontId="19" fillId="12" borderId="5" xfId="0" applyFont="1" applyFill="1" applyBorder="1"/>
    <xf numFmtId="0" fontId="19" fillId="12" borderId="6" xfId="0" applyFont="1" applyFill="1" applyBorder="1"/>
    <xf numFmtId="0" fontId="23" fillId="12" borderId="4" xfId="0" applyFont="1" applyFill="1" applyBorder="1"/>
    <xf numFmtId="0" fontId="23" fillId="12" borderId="5" xfId="0" applyFont="1" applyFill="1" applyBorder="1"/>
    <xf numFmtId="0" fontId="23" fillId="12" borderId="6" xfId="0" applyFont="1" applyFill="1" applyBorder="1"/>
    <xf numFmtId="0" fontId="19" fillId="12" borderId="7" xfId="0" applyFont="1" applyFill="1" applyBorder="1"/>
    <xf numFmtId="0" fontId="19" fillId="12" borderId="8" xfId="0" applyFont="1" applyFill="1" applyBorder="1"/>
    <xf numFmtId="0" fontId="22" fillId="12" borderId="7" xfId="0" applyFont="1" applyFill="1" applyBorder="1"/>
    <xf numFmtId="0" fontId="22" fillId="12" borderId="8" xfId="0" applyFont="1" applyFill="1" applyBorder="1"/>
    <xf numFmtId="0" fontId="0" fillId="12" borderId="7" xfId="0" applyFill="1" applyBorder="1"/>
    <xf numFmtId="0" fontId="0" fillId="12" borderId="8" xfId="0" applyFill="1" applyBorder="1"/>
    <xf numFmtId="0" fontId="6" fillId="12" borderId="9" xfId="0" applyFont="1" applyFill="1" applyBorder="1"/>
    <xf numFmtId="0" fontId="0" fillId="12" borderId="2" xfId="0" applyFill="1" applyBorder="1"/>
    <xf numFmtId="0" fontId="0" fillId="12" borderId="10" xfId="0" applyFill="1" applyBorder="1"/>
    <xf numFmtId="0" fontId="18" fillId="12" borderId="20" xfId="4" applyFont="1" applyFill="1" applyBorder="1" applyAlignment="1">
      <alignment horizontal="center"/>
    </xf>
    <xf numFmtId="0" fontId="25" fillId="11" borderId="17" xfId="0" applyFont="1" applyFill="1" applyBorder="1" applyAlignment="1">
      <alignment horizontal="left"/>
    </xf>
    <xf numFmtId="14" fontId="9" fillId="0" borderId="0" xfId="0" applyNumberFormat="1" applyFont="1"/>
    <xf numFmtId="0" fontId="22" fillId="10" borderId="15" xfId="5" applyFont="1" applyBorder="1"/>
    <xf numFmtId="0" fontId="22" fillId="10" borderId="3" xfId="5" applyFont="1" applyBorder="1"/>
    <xf numFmtId="0" fontId="22" fillId="10" borderId="16" xfId="5" applyFont="1" applyBorder="1"/>
    <xf numFmtId="2" fontId="19" fillId="8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26" fillId="0" borderId="0" xfId="0" applyFont="1"/>
    <xf numFmtId="0" fontId="0" fillId="4" borderId="15" xfId="0" applyFill="1" applyBorder="1"/>
    <xf numFmtId="0" fontId="0" fillId="4" borderId="3" xfId="0" applyFill="1" applyBorder="1"/>
    <xf numFmtId="0" fontId="0" fillId="4" borderId="16" xfId="0" applyFill="1" applyBorder="1"/>
    <xf numFmtId="0" fontId="7" fillId="2" borderId="7" xfId="0" applyFont="1" applyFill="1" applyBorder="1" applyAlignment="1">
      <alignment horizontal="center"/>
    </xf>
    <xf numFmtId="0" fontId="6" fillId="0" borderId="0" xfId="0" quotePrefix="1" applyFont="1"/>
    <xf numFmtId="0" fontId="12" fillId="0" borderId="0" xfId="0" applyFont="1"/>
    <xf numFmtId="0" fontId="12" fillId="0" borderId="10" xfId="0" applyFont="1" applyBorder="1"/>
    <xf numFmtId="3" fontId="6" fillId="4" borderId="14" xfId="0" applyNumberFormat="1" applyFont="1" applyFill="1" applyBorder="1" applyAlignment="1">
      <alignment horizontal="right"/>
    </xf>
    <xf numFmtId="3" fontId="0" fillId="2" borderId="14" xfId="0" applyNumberFormat="1" applyFill="1" applyBorder="1"/>
    <xf numFmtId="0" fontId="5" fillId="0" borderId="51" xfId="0" applyFont="1" applyBorder="1"/>
    <xf numFmtId="3" fontId="8" fillId="0" borderId="52" xfId="0" applyNumberFormat="1" applyFont="1" applyBorder="1" applyAlignment="1">
      <alignment horizontal="right"/>
    </xf>
    <xf numFmtId="3" fontId="11" fillId="0" borderId="53" xfId="0" applyNumberFormat="1" applyFont="1" applyBorder="1" applyAlignment="1">
      <alignment horizontal="right"/>
    </xf>
    <xf numFmtId="0" fontId="6" fillId="13" borderId="1" xfId="0" applyFont="1" applyFill="1" applyBorder="1"/>
    <xf numFmtId="0" fontId="22" fillId="13" borderId="1" xfId="0" applyFont="1" applyFill="1" applyBorder="1"/>
    <xf numFmtId="0" fontId="11" fillId="0" borderId="51" xfId="0" applyFont="1" applyBorder="1"/>
    <xf numFmtId="3" fontId="0" fillId="4" borderId="1" xfId="0" applyNumberFormat="1" applyFill="1" applyBorder="1"/>
    <xf numFmtId="3" fontId="0" fillId="2" borderId="12" xfId="0" applyNumberFormat="1" applyFill="1" applyBorder="1"/>
    <xf numFmtId="3" fontId="7" fillId="0" borderId="1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2" fillId="0" borderId="0" xfId="0" applyNumberFormat="1" applyFont="1"/>
    <xf numFmtId="0" fontId="6" fillId="0" borderId="0" xfId="0" applyFont="1" applyAlignment="1">
      <alignment horizontal="left"/>
    </xf>
    <xf numFmtId="3" fontId="0" fillId="4" borderId="14" xfId="0" applyNumberFormat="1" applyFill="1" applyBorder="1"/>
    <xf numFmtId="0" fontId="20" fillId="0" borderId="0" xfId="0" applyFont="1" applyAlignment="1">
      <alignment horizontal="left"/>
    </xf>
    <xf numFmtId="3" fontId="6" fillId="0" borderId="15" xfId="0" applyNumberFormat="1" applyFont="1" applyBorder="1"/>
    <xf numFmtId="0" fontId="0" fillId="0" borderId="53" xfId="0" applyBorder="1"/>
    <xf numFmtId="0" fontId="0" fillId="3" borderId="54" xfId="0" applyFill="1" applyBorder="1"/>
    <xf numFmtId="9" fontId="0" fillId="3" borderId="13" xfId="0" applyNumberFormat="1" applyFill="1" applyBorder="1" applyAlignment="1">
      <alignment horizontal="center"/>
    </xf>
    <xf numFmtId="0" fontId="0" fillId="3" borderId="55" xfId="0" applyFill="1" applyBorder="1"/>
    <xf numFmtId="9" fontId="0" fillId="3" borderId="30" xfId="0" applyNumberFormat="1" applyFill="1" applyBorder="1" applyAlignment="1">
      <alignment horizontal="center"/>
    </xf>
    <xf numFmtId="0" fontId="6" fillId="0" borderId="10" xfId="0" quotePrefix="1" applyFont="1" applyBorder="1"/>
    <xf numFmtId="3" fontId="0" fillId="2" borderId="56" xfId="0" applyNumberFormat="1" applyFill="1" applyBorder="1"/>
    <xf numFmtId="3" fontId="6" fillId="0" borderId="21" xfId="0" applyNumberFormat="1" applyFont="1" applyBorder="1" applyAlignment="1">
      <alignment horizontal="right"/>
    </xf>
    <xf numFmtId="3" fontId="6" fillId="0" borderId="57" xfId="0" applyNumberFormat="1" applyFont="1" applyBorder="1" applyAlignment="1">
      <alignment horizontal="right"/>
    </xf>
    <xf numFmtId="9" fontId="0" fillId="4" borderId="41" xfId="0" applyNumberFormat="1" applyFill="1" applyBorder="1" applyAlignment="1">
      <alignment horizontal="center"/>
    </xf>
    <xf numFmtId="9" fontId="0" fillId="4" borderId="52" xfId="0" applyNumberFormat="1" applyFill="1" applyBorder="1" applyAlignment="1">
      <alignment horizontal="center"/>
    </xf>
    <xf numFmtId="165" fontId="0" fillId="0" borderId="0" xfId="0" applyNumberFormat="1"/>
    <xf numFmtId="167" fontId="0" fillId="0" borderId="0" xfId="0" applyNumberFormat="1"/>
    <xf numFmtId="3" fontId="6" fillId="4" borderId="7" xfId="0" applyNumberFormat="1" applyFont="1" applyFill="1" applyBorder="1" applyAlignment="1" applyProtection="1">
      <alignment horizontal="left"/>
      <protection locked="0"/>
    </xf>
    <xf numFmtId="9" fontId="27" fillId="4" borderId="1" xfId="0" applyNumberFormat="1" applyFont="1" applyFill="1" applyBorder="1" applyAlignment="1">
      <alignment horizontal="center"/>
    </xf>
    <xf numFmtId="3" fontId="19" fillId="0" borderId="0" xfId="0" applyNumberFormat="1" applyFont="1"/>
    <xf numFmtId="0" fontId="19" fillId="0" borderId="0" xfId="0" applyFont="1"/>
    <xf numFmtId="0" fontId="28" fillId="0" borderId="0" xfId="0" applyFont="1" applyAlignment="1">
      <alignment horizontal="center"/>
    </xf>
    <xf numFmtId="0" fontId="30" fillId="0" borderId="0" xfId="0" applyFont="1"/>
    <xf numFmtId="3" fontId="29" fillId="0" borderId="0" xfId="0" applyNumberFormat="1" applyFont="1"/>
    <xf numFmtId="0" fontId="22" fillId="0" borderId="0" xfId="0" applyFont="1"/>
    <xf numFmtId="3" fontId="6" fillId="14" borderId="13" xfId="0" applyNumberFormat="1" applyFont="1" applyFill="1" applyBorder="1" applyAlignment="1">
      <alignment horizontal="center"/>
    </xf>
    <xf numFmtId="0" fontId="22" fillId="4" borderId="0" xfId="0" applyFont="1" applyFill="1" applyAlignment="1">
      <alignment horizontal="left"/>
    </xf>
    <xf numFmtId="3" fontId="6" fillId="4" borderId="0" xfId="0" applyNumberFormat="1" applyFont="1" applyFill="1" applyAlignment="1" applyProtection="1">
      <alignment horizontal="left"/>
      <protection locked="0"/>
    </xf>
    <xf numFmtId="3" fontId="6" fillId="4" borderId="30" xfId="0" applyNumberFormat="1" applyFont="1" applyFill="1" applyBorder="1" applyAlignment="1" applyProtection="1">
      <alignment horizontal="left"/>
      <protection locked="0"/>
    </xf>
    <xf numFmtId="9" fontId="22" fillId="4" borderId="1" xfId="0" applyNumberFormat="1" applyFont="1" applyFill="1" applyBorder="1" applyAlignment="1">
      <alignment horizontal="center"/>
    </xf>
    <xf numFmtId="9" fontId="31" fillId="0" borderId="0" xfId="0" applyNumberFormat="1" applyFont="1" applyAlignment="1">
      <alignment horizontal="center"/>
    </xf>
    <xf numFmtId="0" fontId="32" fillId="0" borderId="0" xfId="0" applyFont="1"/>
    <xf numFmtId="0" fontId="33" fillId="13" borderId="1" xfId="0" applyFont="1" applyFill="1" applyBorder="1"/>
    <xf numFmtId="0" fontId="6" fillId="8" borderId="16" xfId="0" applyFont="1" applyFill="1" applyBorder="1"/>
    <xf numFmtId="0" fontId="6" fillId="8" borderId="10" xfId="0" applyFont="1" applyFill="1" applyBorder="1"/>
    <xf numFmtId="0" fontId="6" fillId="4" borderId="2" xfId="0" applyFont="1" applyFill="1" applyBorder="1" applyAlignment="1" applyProtection="1">
      <alignment horizontal="left"/>
      <protection locked="0"/>
    </xf>
    <xf numFmtId="0" fontId="6" fillId="0" borderId="7" xfId="0" applyFont="1" applyBorder="1"/>
    <xf numFmtId="3" fontId="6" fillId="0" borderId="8" xfId="0" applyNumberFormat="1" applyFont="1" applyBorder="1"/>
    <xf numFmtId="3" fontId="6" fillId="2" borderId="8" xfId="0" applyNumberFormat="1" applyFont="1" applyFill="1" applyBorder="1"/>
    <xf numFmtId="1" fontId="6" fillId="0" borderId="0" xfId="0" applyNumberFormat="1" applyFont="1"/>
    <xf numFmtId="3" fontId="6" fillId="2" borderId="13" xfId="0" applyNumberFormat="1" applyFont="1" applyFill="1" applyBorder="1"/>
    <xf numFmtId="3" fontId="6" fillId="0" borderId="2" xfId="0" applyNumberFormat="1" applyFont="1" applyBorder="1"/>
    <xf numFmtId="3" fontId="6" fillId="0" borderId="10" xfId="0" applyNumberFormat="1" applyFont="1" applyBorder="1"/>
    <xf numFmtId="3" fontId="6" fillId="2" borderId="14" xfId="0" applyNumberFormat="1" applyFont="1" applyFill="1" applyBorder="1"/>
    <xf numFmtId="1" fontId="6" fillId="0" borderId="5" xfId="0" applyNumberFormat="1" applyFont="1" applyBorder="1"/>
    <xf numFmtId="3" fontId="6" fillId="2" borderId="12" xfId="0" applyNumberFormat="1" applyFont="1" applyFill="1" applyBorder="1"/>
    <xf numFmtId="0" fontId="6" fillId="2" borderId="10" xfId="0" applyFont="1" applyFill="1" applyBorder="1"/>
    <xf numFmtId="0" fontId="6" fillId="2" borderId="14" xfId="0" applyFont="1" applyFill="1" applyBorder="1"/>
    <xf numFmtId="3" fontId="5" fillId="0" borderId="0" xfId="0" applyNumberFormat="1" applyFont="1"/>
    <xf numFmtId="3" fontId="5" fillId="0" borderId="6" xfId="0" applyNumberFormat="1" applyFont="1" applyBorder="1"/>
    <xf numFmtId="3" fontId="5" fillId="2" borderId="6" xfId="0" applyNumberFormat="1" applyFont="1" applyFill="1" applyBorder="1"/>
    <xf numFmtId="3" fontId="5" fillId="0" borderId="5" xfId="0" applyNumberFormat="1" applyFont="1" applyBorder="1"/>
    <xf numFmtId="3" fontId="5" fillId="2" borderId="12" xfId="0" applyNumberFormat="1" applyFont="1" applyFill="1" applyBorder="1"/>
    <xf numFmtId="0" fontId="5" fillId="0" borderId="9" xfId="0" applyFont="1" applyBorder="1"/>
    <xf numFmtId="3" fontId="5" fillId="0" borderId="2" xfId="0" applyNumberFormat="1" applyFont="1" applyBorder="1"/>
    <xf numFmtId="3" fontId="5" fillId="0" borderId="10" xfId="0" applyNumberFormat="1" applyFont="1" applyBorder="1"/>
    <xf numFmtId="3" fontId="5" fillId="2" borderId="10" xfId="0" applyNumberFormat="1" applyFont="1" applyFill="1" applyBorder="1"/>
    <xf numFmtId="3" fontId="5" fillId="2" borderId="14" xfId="0" applyNumberFormat="1" applyFont="1" applyFill="1" applyBorder="1"/>
    <xf numFmtId="3" fontId="5" fillId="0" borderId="8" xfId="0" applyNumberFormat="1" applyFont="1" applyBorder="1"/>
    <xf numFmtId="3" fontId="5" fillId="2" borderId="8" xfId="0" applyNumberFormat="1" applyFont="1" applyFill="1" applyBorder="1"/>
    <xf numFmtId="0" fontId="5" fillId="2" borderId="10" xfId="0" applyFont="1" applyFill="1" applyBorder="1"/>
    <xf numFmtId="0" fontId="5" fillId="0" borderId="10" xfId="0" applyFont="1" applyBorder="1"/>
    <xf numFmtId="3" fontId="6" fillId="0" borderId="6" xfId="0" applyNumberFormat="1" applyFont="1" applyBorder="1"/>
    <xf numFmtId="0" fontId="6" fillId="2" borderId="12" xfId="0" applyFont="1" applyFill="1" applyBorder="1"/>
    <xf numFmtId="3" fontId="5" fillId="2" borderId="13" xfId="0" applyNumberFormat="1" applyFont="1" applyFill="1" applyBorder="1"/>
    <xf numFmtId="0" fontId="11" fillId="0" borderId="4" xfId="0" applyFont="1" applyBorder="1"/>
    <xf numFmtId="0" fontId="8" fillId="0" borderId="5" xfId="0" applyFont="1" applyBorder="1"/>
    <xf numFmtId="3" fontId="8" fillId="0" borderId="5" xfId="0" applyNumberFormat="1" applyFont="1" applyBorder="1"/>
    <xf numFmtId="3" fontId="8" fillId="0" borderId="6" xfId="0" applyNumberFormat="1" applyFont="1" applyBorder="1"/>
    <xf numFmtId="3" fontId="8" fillId="2" borderId="6" xfId="0" applyNumberFormat="1" applyFont="1" applyFill="1" applyBorder="1"/>
    <xf numFmtId="3" fontId="8" fillId="2" borderId="12" xfId="0" applyNumberFormat="1" applyFont="1" applyFill="1" applyBorder="1"/>
    <xf numFmtId="0" fontId="5" fillId="0" borderId="2" xfId="0" applyFont="1" applyBorder="1" applyAlignment="1">
      <alignment horizontal="center"/>
    </xf>
    <xf numFmtId="165" fontId="8" fillId="0" borderId="46" xfId="1" applyNumberFormat="1" applyFont="1" applyBorder="1" applyAlignment="1" applyProtection="1">
      <alignment horizontal="center"/>
    </xf>
    <xf numFmtId="165" fontId="8" fillId="11" borderId="49" xfId="1" applyNumberFormat="1" applyFont="1" applyFill="1" applyBorder="1" applyAlignment="1" applyProtection="1">
      <alignment horizontal="center"/>
    </xf>
    <xf numFmtId="165" fontId="8" fillId="11" borderId="46" xfId="1" applyNumberFormat="1" applyFont="1" applyFill="1" applyBorder="1" applyAlignment="1" applyProtection="1">
      <alignment horizontal="center"/>
    </xf>
    <xf numFmtId="165" fontId="8" fillId="0" borderId="44" xfId="1" applyNumberFormat="1" applyFont="1" applyBorder="1" applyAlignment="1" applyProtection="1">
      <alignment horizontal="center"/>
    </xf>
    <xf numFmtId="0" fontId="6" fillId="4" borderId="1" xfId="3" applyFont="1" applyFill="1" applyBorder="1" applyProtection="1">
      <protection locked="0"/>
    </xf>
    <xf numFmtId="0" fontId="22" fillId="12" borderId="0" xfId="0" applyFont="1" applyFill="1"/>
    <xf numFmtId="0" fontId="23" fillId="0" borderId="0" xfId="0" applyFont="1"/>
    <xf numFmtId="0" fontId="19" fillId="12" borderId="0" xfId="0" applyFont="1" applyFill="1"/>
    <xf numFmtId="0" fontId="0" fillId="12" borderId="0" xfId="0" applyFill="1"/>
    <xf numFmtId="0" fontId="0" fillId="0" borderId="7" xfId="0" quotePrefix="1" applyBorder="1"/>
    <xf numFmtId="0" fontId="0" fillId="0" borderId="0" xfId="0"/>
    <xf numFmtId="0" fontId="0" fillId="0" borderId="8" xfId="0" applyBorder="1"/>
    <xf numFmtId="166" fontId="3" fillId="4" borderId="15" xfId="0" applyNumberFormat="1" applyFont="1" applyFill="1" applyBorder="1" applyAlignment="1">
      <alignment horizontal="center"/>
    </xf>
    <xf numFmtId="166" fontId="3" fillId="4" borderId="16" xfId="0" applyNumberFormat="1" applyFont="1" applyFill="1" applyBorder="1" applyAlignment="1">
      <alignment horizontal="center"/>
    </xf>
    <xf numFmtId="0" fontId="7" fillId="4" borderId="15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7" fillId="4" borderId="16" xfId="0" applyFont="1" applyFill="1" applyBorder="1" applyAlignment="1">
      <alignment horizontal="left"/>
    </xf>
    <xf numFmtId="0" fontId="6" fillId="4" borderId="2" xfId="0" applyFont="1" applyFill="1" applyBorder="1" applyAlignment="1" applyProtection="1">
      <alignment horizontal="left"/>
      <protection locked="0"/>
    </xf>
    <xf numFmtId="3" fontId="6" fillId="4" borderId="7" xfId="0" applyNumberFormat="1" applyFont="1" applyFill="1" applyBorder="1" applyAlignment="1" applyProtection="1">
      <alignment horizontal="left"/>
      <protection locked="0"/>
    </xf>
    <xf numFmtId="0" fontId="22" fillId="4" borderId="0" xfId="0" applyFont="1" applyFill="1" applyAlignment="1">
      <alignment horizontal="left"/>
    </xf>
    <xf numFmtId="14" fontId="3" fillId="2" borderId="15" xfId="0" applyNumberFormat="1" applyFont="1" applyFill="1" applyBorder="1" applyAlignment="1">
      <alignment horizontal="center"/>
    </xf>
    <xf numFmtId="14" fontId="3" fillId="2" borderId="16" xfId="0" applyNumberFormat="1" applyFont="1" applyFill="1" applyBorder="1" applyAlignment="1">
      <alignment horizontal="center"/>
    </xf>
    <xf numFmtId="0" fontId="24" fillId="11" borderId="17" xfId="0" applyFont="1" applyFill="1" applyBorder="1" applyAlignment="1">
      <alignment horizontal="center" wrapText="1"/>
    </xf>
    <xf numFmtId="0" fontId="24" fillId="11" borderId="18" xfId="0" applyFont="1" applyFill="1" applyBorder="1" applyAlignment="1">
      <alignment horizontal="center" wrapText="1"/>
    </xf>
    <xf numFmtId="0" fontId="6" fillId="2" borderId="2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horizontal="left"/>
    </xf>
    <xf numFmtId="0" fontId="10" fillId="2" borderId="4" xfId="0" applyFont="1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2" borderId="0" xfId="0" applyFill="1"/>
    <xf numFmtId="0" fontId="0" fillId="2" borderId="9" xfId="0" applyFill="1" applyBorder="1"/>
    <xf numFmtId="0" fontId="0" fillId="2" borderId="2" xfId="0" applyFill="1" applyBorder="1"/>
    <xf numFmtId="3" fontId="6" fillId="0" borderId="15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3" fontId="6" fillId="4" borderId="0" xfId="0" applyNumberFormat="1" applyFont="1" applyFill="1" applyAlignment="1" applyProtection="1">
      <alignment horizontal="left"/>
      <protection locked="0"/>
    </xf>
    <xf numFmtId="3" fontId="6" fillId="4" borderId="30" xfId="0" applyNumberFormat="1" applyFont="1" applyFill="1" applyBorder="1" applyAlignment="1" applyProtection="1">
      <alignment horizontal="left"/>
      <protection locked="0"/>
    </xf>
    <xf numFmtId="3" fontId="6" fillId="4" borderId="9" xfId="0" applyNumberFormat="1" applyFont="1" applyFill="1" applyBorder="1" applyAlignment="1" applyProtection="1">
      <alignment horizontal="left"/>
      <protection locked="0"/>
    </xf>
    <xf numFmtId="3" fontId="6" fillId="4" borderId="2" xfId="0" applyNumberFormat="1" applyFont="1" applyFill="1" applyBorder="1" applyAlignment="1" applyProtection="1">
      <alignment horizontal="left"/>
      <protection locked="0"/>
    </xf>
    <xf numFmtId="3" fontId="6" fillId="4" borderId="58" xfId="0" applyNumberFormat="1" applyFont="1" applyFill="1" applyBorder="1" applyAlignment="1" applyProtection="1">
      <alignment horizontal="left"/>
      <protection locked="0"/>
    </xf>
    <xf numFmtId="3" fontId="6" fillId="0" borderId="15" xfId="0" applyNumberFormat="1" applyFont="1" applyBorder="1" applyAlignment="1" applyProtection="1">
      <alignment horizontal="left"/>
      <protection locked="0"/>
    </xf>
    <xf numFmtId="0" fontId="22" fillId="0" borderId="3" xfId="0" applyFont="1" applyBorder="1" applyAlignment="1">
      <alignment horizontal="left"/>
    </xf>
    <xf numFmtId="14" fontId="3" fillId="2" borderId="15" xfId="0" applyNumberFormat="1" applyFont="1" applyFill="1" applyBorder="1" applyAlignment="1">
      <alignment horizontal="left"/>
    </xf>
    <xf numFmtId="14" fontId="3" fillId="2" borderId="16" xfId="0" applyNumberFormat="1" applyFont="1" applyFill="1" applyBorder="1" applyAlignment="1">
      <alignment horizontal="left"/>
    </xf>
    <xf numFmtId="0" fontId="6" fillId="2" borderId="0" xfId="0" applyFont="1" applyFill="1" applyAlignment="1" applyProtection="1">
      <alignment horizontal="left"/>
      <protection locked="0"/>
    </xf>
    <xf numFmtId="0" fontId="0" fillId="4" borderId="15" xfId="0" applyFill="1" applyBorder="1"/>
    <xf numFmtId="0" fontId="0" fillId="4" borderId="3" xfId="0" applyFill="1" applyBorder="1"/>
    <xf numFmtId="0" fontId="0" fillId="4" borderId="16" xfId="0" applyFill="1" applyBorder="1"/>
    <xf numFmtId="0" fontId="0" fillId="4" borderId="15" xfId="0" quotePrefix="1" applyFill="1" applyBorder="1"/>
    <xf numFmtId="0" fontId="0" fillId="0" borderId="15" xfId="0" applyBorder="1"/>
    <xf numFmtId="0" fontId="0" fillId="0" borderId="3" xfId="0" applyBorder="1"/>
    <xf numFmtId="0" fontId="0" fillId="0" borderId="16" xfId="0" applyBorder="1"/>
  </cellXfs>
  <cellStyles count="6">
    <cellStyle name="Anteckning" xfId="4" builtinId="10"/>
    <cellStyle name="Bra" xfId="5" builtinId="26"/>
    <cellStyle name="Normal" xfId="0" builtinId="0"/>
    <cellStyle name="Normal_GU_INV" xfId="3" xr:uid="{00000000-0005-0000-0000-000003000000}"/>
    <cellStyle name="Procent" xfId="2" builtinId="5"/>
    <cellStyle name="Tusental" xfId="1" builtinId="3"/>
  </cellStyles>
  <dxfs count="0"/>
  <tableStyles count="0" defaultTableStyle="TableStyleMedium2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28575</xdr:rowOff>
    </xdr:from>
    <xdr:to>
      <xdr:col>10</xdr:col>
      <xdr:colOff>285750</xdr:colOff>
      <xdr:row>54</xdr:row>
      <xdr:rowOff>104775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66725" y="409575"/>
          <a:ext cx="5915025" cy="1003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Anvisningar till kalkylen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5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5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På varje flik finns gröna informationsrutor och anvisningar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Börja med att fylla i </a:t>
          </a: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fliken Projektkalkyl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gulmarkerade celler. Uppgifterna kopieras automatiskt till övriga flikar i arbetsboken.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Datum, projekt, projektledare, institution och forskningsområde eller verksamhetskod samt aktuella år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För omräkning till annan valuta skrivs aktuell växelkurs in.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1. Löner HDa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gulmarkerade celler (för resp år). Samtliga värden summeras automatiskt till fliken Projektkalkyl.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Löneökning % anges schablonmässigt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LKP % är sociala avgifter och pensionsavsättninger. Procentsats anges enligt HDa anvisning i %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Månadslön kr - antal månader - omfattning %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Görs beräkning av lön baserat på timmar ska rätt timbas ändras i den blå rutan samt antal månader vara 12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b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</a:b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Flik1. Löner Övriga</a:t>
          </a:r>
          <a:b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</a:b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Samma funktion som Löner HDa men används för personer från andra lärosäten/organisationer och där annan OH används. Fliken är kopplad till flik 5. Indirekta kostnader. Observera att aktuell OH i % för lärosätet/organisationen måste anges under flik 5.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2. Drift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gulmarkerade celler (för resp år). Samtliga värden summeras automatiskt till fliken Projektkalkyl.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Ange typ av driftskostnad och specificera efter eget behov.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Alla belopp skrivs in i tkr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3. Avskrivning - Investering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de gulmarkerade celler (för resp år). Samtliga värden summeras automatiskt till fliken Projektkalkyl.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Beskriv vad investeringen avser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Beräknad anskaffningskostnad anges i tkr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Investeringar är inköp på över 20 000 kr och har en beräknad livslängd på tre år eller längre.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4. Lokaler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de gulmarkeradr celler (för resp år). Samtliga värden summeras automatiskt till fliken Projektkalkyl.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Ange antal rum och andel som projektet ska betala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Labkostnad beräknas med antal timmar och pris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Hyrda lokaler externa och internt bokade lokaler anges i tkr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5. Indirekta kostnader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rätt påslag % i de gulmarkerade cellerna.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I de fall Finansiären inte ersätter alla våra indirekta kostnader, finns en beräkning för OH utöver avtalat, som förs vidare till flik 6 Finansiering, eftersom överskjutande OH måste betalas av Högskolan. </a:t>
          </a:r>
          <a:b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</a:b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Observera att aktuell OH i % för personer från andra lärosäten/organisationer ska anges här. Personer från flik 1 Löner Övriga.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Flik 6. Finansiering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Fyll i de gulmarkerade celler (för resp år). Samtliga värden summeras automatiskt till fliken Projektkalkyl.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Ange extern finansiärs namn, ev utlysning eller annan information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Ange Högskolans finansiering, forskningsprofil eller annan intern enhet, medfinansiering eller samfinansiering.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Ange hur Högskolans medfinansiering och OH utöver avtal finansieras (vem och var)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Kalkylen ska granskas av ekonom och godkännas och skrivas under innan rektorsbeslut.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sv-SE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v-SE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Frågor ställs till Ekonomiavdelningen.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31</xdr:row>
      <xdr:rowOff>66675</xdr:rowOff>
    </xdr:from>
    <xdr:to>
      <xdr:col>23</xdr:col>
      <xdr:colOff>781050</xdr:colOff>
      <xdr:row>36</xdr:row>
      <xdr:rowOff>104775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95275" y="6048375"/>
          <a:ext cx="17125950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v-SE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34</xdr:row>
      <xdr:rowOff>66675</xdr:rowOff>
    </xdr:from>
    <xdr:to>
      <xdr:col>23</xdr:col>
      <xdr:colOff>781050</xdr:colOff>
      <xdr:row>39</xdr:row>
      <xdr:rowOff>104775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09550" y="5953125"/>
          <a:ext cx="14582775" cy="1047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OBS: aktuell OH för externt lärosäte/annan aktör skrivs in på fliken 5.</a:t>
          </a:r>
          <a:r>
            <a:rPr lang="sv-SE" sz="1100" b="1" baseline="0"/>
            <a:t> Indirekta kostnader på rad 35 och nedåt (gul ruta kolumn C)</a:t>
          </a:r>
        </a:p>
        <a:p>
          <a:endParaRPr lang="sv-SE" sz="1100" b="1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lena Hedin (HDa)" id="{F9E568D2-7AB0-4565-8857-F8986D4009C1}" userId="S::mahd@du.se::6872b939-9ed1-4f0f-b915-3e3d6c290c9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6" dT="2024-09-25T06:31:40.11" personId="{F9E568D2-7AB0-4565-8857-F8986D4009C1}" id="{FB26C6D1-DE37-4999-A682-8B60851E52B4}">
    <text>Snitt kvm för kontor och kontorsplatser</text>
  </threadedComment>
  <threadedComment ref="N7" dT="2024-09-25T06:32:03.93" personId="{F9E568D2-7AB0-4565-8857-F8986D4009C1}" id="{9552EF8D-5386-4969-9270-10A3075CE430}">
    <text>Snitt pris kvm uppräknat med svällfaktor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B51"/>
  <sheetViews>
    <sheetView workbookViewId="0">
      <selection activeCell="M54" sqref="M54"/>
    </sheetView>
  </sheetViews>
  <sheetFormatPr defaultRowHeight="14.5" x14ac:dyDescent="0.35"/>
  <sheetData>
    <row r="4" spans="1:1" ht="19" x14ac:dyDescent="0.35">
      <c r="A4" s="153"/>
    </row>
    <row r="5" spans="1:1" x14ac:dyDescent="0.35">
      <c r="A5" s="154"/>
    </row>
    <row r="6" spans="1:1" x14ac:dyDescent="0.35">
      <c r="A6" s="154"/>
    </row>
    <row r="7" spans="1:1" x14ac:dyDescent="0.35">
      <c r="A7" s="155"/>
    </row>
    <row r="8" spans="1:1" x14ac:dyDescent="0.35">
      <c r="A8" s="154"/>
    </row>
    <row r="9" spans="1:1" x14ac:dyDescent="0.35">
      <c r="A9" s="154"/>
    </row>
    <row r="10" spans="1:1" x14ac:dyDescent="0.35">
      <c r="A10" s="154"/>
    </row>
    <row r="11" spans="1:1" x14ac:dyDescent="0.35">
      <c r="A11" s="154"/>
    </row>
    <row r="12" spans="1:1" x14ac:dyDescent="0.35">
      <c r="A12" s="154"/>
    </row>
    <row r="13" spans="1:1" x14ac:dyDescent="0.35">
      <c r="A13" s="154"/>
    </row>
    <row r="14" spans="1:1" x14ac:dyDescent="0.35">
      <c r="A14" s="154"/>
    </row>
    <row r="15" spans="1:1" x14ac:dyDescent="0.35">
      <c r="A15" s="154"/>
    </row>
    <row r="16" spans="1:1" x14ac:dyDescent="0.35">
      <c r="A16" s="154"/>
    </row>
    <row r="17" spans="1:1" x14ac:dyDescent="0.35">
      <c r="A17" s="154"/>
    </row>
    <row r="18" spans="1:1" x14ac:dyDescent="0.35">
      <c r="A18" s="154"/>
    </row>
    <row r="19" spans="1:1" x14ac:dyDescent="0.35">
      <c r="A19" s="156"/>
    </row>
    <row r="20" spans="1:1" x14ac:dyDescent="0.35">
      <c r="A20" s="154"/>
    </row>
    <row r="21" spans="1:1" x14ac:dyDescent="0.35">
      <c r="A21" s="154"/>
    </row>
    <row r="22" spans="1:1" x14ac:dyDescent="0.35">
      <c r="A22" s="154"/>
    </row>
    <row r="23" spans="1:1" x14ac:dyDescent="0.35">
      <c r="A23" s="156"/>
    </row>
    <row r="24" spans="1:1" x14ac:dyDescent="0.35">
      <c r="A24" s="154"/>
    </row>
    <row r="25" spans="1:1" x14ac:dyDescent="0.35">
      <c r="A25" s="154"/>
    </row>
    <row r="26" spans="1:1" x14ac:dyDescent="0.35">
      <c r="A26" s="154"/>
    </row>
    <row r="27" spans="1:1" x14ac:dyDescent="0.35">
      <c r="A27" s="154"/>
    </row>
    <row r="28" spans="1:1" x14ac:dyDescent="0.35">
      <c r="A28" s="154"/>
    </row>
    <row r="29" spans="1:1" x14ac:dyDescent="0.35">
      <c r="A29" s="156"/>
    </row>
    <row r="30" spans="1:1" x14ac:dyDescent="0.35">
      <c r="A30" s="154"/>
    </row>
    <row r="31" spans="1:1" x14ac:dyDescent="0.35">
      <c r="A31" s="157"/>
    </row>
    <row r="32" spans="1:1" x14ac:dyDescent="0.35">
      <c r="A32" s="154"/>
    </row>
    <row r="33" spans="1:2" x14ac:dyDescent="0.35">
      <c r="A33" s="154"/>
      <c r="B33" s="158"/>
    </row>
    <row r="34" spans="1:2" x14ac:dyDescent="0.35">
      <c r="A34" s="154"/>
      <c r="B34" s="158"/>
    </row>
    <row r="35" spans="1:2" x14ac:dyDescent="0.35">
      <c r="A35" s="154"/>
    </row>
    <row r="36" spans="1:2" x14ac:dyDescent="0.35">
      <c r="A36" s="156"/>
    </row>
    <row r="37" spans="1:2" x14ac:dyDescent="0.35">
      <c r="A37" s="154"/>
    </row>
    <row r="38" spans="1:2" x14ac:dyDescent="0.35">
      <c r="A38" s="154"/>
    </row>
    <row r="39" spans="1:2" x14ac:dyDescent="0.35">
      <c r="A39" s="154"/>
    </row>
    <row r="40" spans="1:2" x14ac:dyDescent="0.35">
      <c r="A40" s="154"/>
    </row>
    <row r="41" spans="1:2" x14ac:dyDescent="0.35">
      <c r="A41" s="154"/>
    </row>
    <row r="42" spans="1:2" x14ac:dyDescent="0.35">
      <c r="A42" s="156"/>
    </row>
    <row r="43" spans="1:2" x14ac:dyDescent="0.35">
      <c r="A43" s="154"/>
    </row>
    <row r="44" spans="1:2" x14ac:dyDescent="0.35">
      <c r="A44" s="154"/>
    </row>
    <row r="45" spans="1:2" x14ac:dyDescent="0.35">
      <c r="A45" s="154"/>
    </row>
    <row r="46" spans="1:2" x14ac:dyDescent="0.35">
      <c r="A46" s="154"/>
    </row>
    <row r="47" spans="1:2" x14ac:dyDescent="0.35">
      <c r="A47" s="154"/>
    </row>
    <row r="48" spans="1:2" x14ac:dyDescent="0.35">
      <c r="A48" s="156"/>
    </row>
    <row r="49" spans="1:1" x14ac:dyDescent="0.35">
      <c r="A49" s="154"/>
    </row>
    <row r="50" spans="1:1" x14ac:dyDescent="0.35">
      <c r="A50" s="154"/>
    </row>
    <row r="51" spans="1:1" x14ac:dyDescent="0.35">
      <c r="A51" s="15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V45"/>
  <sheetViews>
    <sheetView tabSelected="1" zoomScaleNormal="100" workbookViewId="0">
      <selection activeCell="E1" sqref="E1:F1"/>
    </sheetView>
  </sheetViews>
  <sheetFormatPr defaultRowHeight="14.5" x14ac:dyDescent="0.35"/>
  <cols>
    <col min="1" max="1" width="28.81640625" customWidth="1"/>
    <col min="2" max="2" width="4" customWidth="1"/>
    <col min="3" max="3" width="4.81640625" customWidth="1"/>
    <col min="4" max="4" width="9.54296875" bestFit="1" customWidth="1"/>
    <col min="5" max="5" width="12.26953125" bestFit="1" customWidth="1"/>
    <col min="6" max="8" width="9.26953125" bestFit="1" customWidth="1"/>
  </cols>
  <sheetData>
    <row r="1" spans="1:17" ht="15.5" x14ac:dyDescent="0.35">
      <c r="A1" s="127" t="s">
        <v>95</v>
      </c>
      <c r="B1" s="43"/>
      <c r="C1" s="127"/>
      <c r="D1" s="43" t="s">
        <v>2</v>
      </c>
      <c r="E1" s="343" t="s">
        <v>213</v>
      </c>
      <c r="F1" s="344"/>
      <c r="G1" s="127"/>
      <c r="H1" s="127"/>
      <c r="I1" s="127"/>
      <c r="J1" s="127"/>
      <c r="K1" s="345" t="s">
        <v>96</v>
      </c>
      <c r="L1" s="346"/>
      <c r="M1" s="347"/>
    </row>
    <row r="2" spans="1:17" x14ac:dyDescent="0.35">
      <c r="A2" s="128"/>
      <c r="B2" s="128"/>
      <c r="C2" s="128"/>
      <c r="D2" s="128"/>
      <c r="E2" s="229"/>
      <c r="F2" s="128"/>
      <c r="G2" s="128"/>
      <c r="H2" s="128"/>
      <c r="I2" s="128"/>
      <c r="J2" s="128"/>
    </row>
    <row r="3" spans="1:17" ht="15.5" x14ac:dyDescent="0.35">
      <c r="A3" s="1" t="s">
        <v>198</v>
      </c>
      <c r="B3" s="1"/>
      <c r="I3" s="1"/>
      <c r="J3" s="1"/>
    </row>
    <row r="4" spans="1:17" ht="15" customHeight="1" x14ac:dyDescent="0.35">
      <c r="A4" s="7"/>
      <c r="B4" s="8"/>
      <c r="C4" s="8"/>
      <c r="D4" s="8"/>
      <c r="E4" s="8"/>
      <c r="F4" s="8"/>
      <c r="G4" s="8"/>
      <c r="H4" s="8"/>
      <c r="I4" s="8"/>
      <c r="J4" s="8"/>
      <c r="K4" s="7"/>
    </row>
    <row r="5" spans="1:17" x14ac:dyDescent="0.35">
      <c r="A5" s="7" t="s">
        <v>3</v>
      </c>
      <c r="B5" s="348"/>
      <c r="C5" s="348"/>
      <c r="D5" s="348"/>
      <c r="E5" s="348"/>
      <c r="F5" s="348"/>
      <c r="G5" s="348"/>
      <c r="H5" s="348"/>
      <c r="I5" s="348"/>
      <c r="J5" s="8"/>
    </row>
    <row r="6" spans="1:17" x14ac:dyDescent="0.35">
      <c r="A6" s="7" t="s">
        <v>4</v>
      </c>
      <c r="B6" s="348"/>
      <c r="C6" s="348"/>
      <c r="D6" s="348"/>
      <c r="E6" s="348"/>
      <c r="F6" s="348"/>
      <c r="G6" s="348"/>
      <c r="H6" s="348"/>
      <c r="I6" s="348"/>
      <c r="J6" s="8"/>
      <c r="K6" s="7" t="s">
        <v>208</v>
      </c>
      <c r="M6" s="294"/>
      <c r="N6" s="294"/>
      <c r="O6" s="294"/>
      <c r="P6" s="294"/>
      <c r="Q6" s="294"/>
    </row>
    <row r="7" spans="1:17" x14ac:dyDescent="0.35">
      <c r="A7" s="7" t="s">
        <v>207</v>
      </c>
      <c r="B7" s="348"/>
      <c r="C7" s="348"/>
      <c r="D7" s="348"/>
      <c r="E7" s="348"/>
      <c r="F7" s="348"/>
      <c r="G7" s="348"/>
      <c r="H7" s="348"/>
      <c r="I7" s="348"/>
      <c r="J7" s="8"/>
    </row>
    <row r="8" spans="1:17" x14ac:dyDescent="0.35">
      <c r="A8" s="7" t="s">
        <v>209</v>
      </c>
      <c r="B8" s="348"/>
      <c r="C8" s="348"/>
      <c r="D8" s="348"/>
      <c r="E8" s="348"/>
      <c r="F8" s="348"/>
      <c r="G8" s="348"/>
      <c r="H8" s="348"/>
      <c r="I8" s="348"/>
      <c r="J8" s="8"/>
      <c r="K8" s="230" t="s">
        <v>144</v>
      </c>
      <c r="L8" s="231"/>
      <c r="M8" s="232"/>
    </row>
    <row r="9" spans="1:17" x14ac:dyDescent="0.35">
      <c r="A9" s="7"/>
      <c r="B9" s="8"/>
      <c r="C9" s="8"/>
      <c r="D9" s="8"/>
      <c r="E9" s="8"/>
      <c r="F9" s="8"/>
      <c r="G9" s="8"/>
      <c r="H9" s="8"/>
      <c r="I9" s="8"/>
      <c r="J9" s="8"/>
    </row>
    <row r="10" spans="1:17" x14ac:dyDescent="0.35">
      <c r="A10" s="129"/>
      <c r="B10" s="130"/>
      <c r="C10" s="131" t="s">
        <v>66</v>
      </c>
      <c r="D10" s="131">
        <v>1</v>
      </c>
      <c r="E10" s="131">
        <v>2</v>
      </c>
      <c r="F10" s="131">
        <v>3</v>
      </c>
      <c r="G10" s="131">
        <v>4</v>
      </c>
      <c r="H10" s="131">
        <v>5</v>
      </c>
      <c r="I10" s="159"/>
      <c r="J10" s="8"/>
      <c r="K10" s="233" t="s">
        <v>145</v>
      </c>
      <c r="L10" s="131">
        <v>1</v>
      </c>
      <c r="M10" s="131">
        <v>2</v>
      </c>
      <c r="N10" s="131">
        <v>3</v>
      </c>
      <c r="O10" s="131">
        <v>4</v>
      </c>
      <c r="P10" s="131">
        <v>5</v>
      </c>
      <c r="Q10" s="159"/>
    </row>
    <row r="11" spans="1:17" ht="15.5" x14ac:dyDescent="0.35">
      <c r="A11" s="132" t="s">
        <v>97</v>
      </c>
      <c r="B11" s="133"/>
      <c r="C11" s="133"/>
      <c r="D11" s="134">
        <v>2025</v>
      </c>
      <c r="E11" s="134">
        <f>+D11+1</f>
        <v>2026</v>
      </c>
      <c r="F11" s="134">
        <f t="shared" ref="F11:H11" si="0">+E11+1</f>
        <v>2027</v>
      </c>
      <c r="G11" s="134">
        <f t="shared" si="0"/>
        <v>2028</v>
      </c>
      <c r="H11" s="134">
        <f t="shared" si="0"/>
        <v>2029</v>
      </c>
      <c r="I11" s="160" t="s">
        <v>67</v>
      </c>
      <c r="J11" s="7"/>
      <c r="K11" s="233">
        <v>11.5</v>
      </c>
      <c r="L11" s="330">
        <f>+D11</f>
        <v>2025</v>
      </c>
      <c r="M11" s="330">
        <f t="shared" ref="M11:P11" si="1">+E11</f>
        <v>2026</v>
      </c>
      <c r="N11" s="330">
        <f t="shared" si="1"/>
        <v>2027</v>
      </c>
      <c r="O11" s="330">
        <f t="shared" si="1"/>
        <v>2028</v>
      </c>
      <c r="P11" s="330">
        <f t="shared" si="1"/>
        <v>2029</v>
      </c>
      <c r="Q11" s="160" t="s">
        <v>67</v>
      </c>
    </row>
    <row r="12" spans="1:17" ht="8.25" customHeight="1" x14ac:dyDescent="0.35">
      <c r="A12" s="135"/>
      <c r="B12" s="130"/>
      <c r="C12" s="130"/>
      <c r="D12" s="130"/>
      <c r="E12" s="130"/>
      <c r="F12" s="130"/>
      <c r="G12" s="130"/>
      <c r="H12" s="136"/>
      <c r="I12" s="137"/>
      <c r="J12" s="8"/>
      <c r="L12" s="130"/>
      <c r="M12" s="130"/>
      <c r="N12" s="130"/>
      <c r="O12" s="130"/>
      <c r="P12" s="136"/>
      <c r="Q12" s="137"/>
    </row>
    <row r="13" spans="1:17" x14ac:dyDescent="0.35">
      <c r="A13" s="138" t="s">
        <v>98</v>
      </c>
      <c r="B13" s="8"/>
      <c r="C13" s="8"/>
      <c r="D13" s="8"/>
      <c r="E13" s="8"/>
      <c r="F13" s="8"/>
      <c r="G13" s="8"/>
      <c r="H13" s="139"/>
      <c r="I13" s="140"/>
      <c r="J13" s="8"/>
      <c r="Q13" s="162"/>
    </row>
    <row r="14" spans="1:17" x14ac:dyDescent="0.35">
      <c r="A14" s="295" t="s">
        <v>99</v>
      </c>
      <c r="B14" s="8"/>
      <c r="C14" s="8" t="s">
        <v>100</v>
      </c>
      <c r="D14" s="141">
        <f>'1. Löner HDa'!C10+'1. Löner Övriga'!C10</f>
        <v>0</v>
      </c>
      <c r="E14" s="141">
        <f>'1. Löner HDa'!D10+'1. Löner Övriga'!D10</f>
        <v>0</v>
      </c>
      <c r="F14" s="141">
        <f>'1. Löner HDa'!E10+'1. Löner Övriga'!E10</f>
        <v>0</v>
      </c>
      <c r="G14" s="141">
        <f>'1. Löner HDa'!F10+'1. Löner Övriga'!F10</f>
        <v>0</v>
      </c>
      <c r="H14" s="296">
        <f>'1. Löner HDa'!G10+'1. Löner Övriga'!G10</f>
        <v>0</v>
      </c>
      <c r="I14" s="297">
        <f>SUM(D14:H14)</f>
        <v>0</v>
      </c>
      <c r="J14" s="8"/>
      <c r="L14" s="298">
        <f>+D14/$K$11</f>
        <v>0</v>
      </c>
      <c r="M14" s="298">
        <f t="shared" ref="L14:O17" si="2">+E14/$K$11</f>
        <v>0</v>
      </c>
      <c r="N14" s="298">
        <f t="shared" si="2"/>
        <v>0</v>
      </c>
      <c r="O14" s="298">
        <f t="shared" si="2"/>
        <v>0</v>
      </c>
      <c r="P14" s="298">
        <f>+H14/$K$11</f>
        <v>0</v>
      </c>
      <c r="Q14" s="299">
        <f>SUM(L14:P14)</f>
        <v>0</v>
      </c>
    </row>
    <row r="15" spans="1:17" x14ac:dyDescent="0.35">
      <c r="A15" s="295" t="s">
        <v>101</v>
      </c>
      <c r="B15" s="8"/>
      <c r="C15" s="8" t="s">
        <v>102</v>
      </c>
      <c r="D15" s="141">
        <f>'2. Drift'!B38</f>
        <v>0</v>
      </c>
      <c r="E15" s="141">
        <f>'2. Drift'!C38</f>
        <v>0</v>
      </c>
      <c r="F15" s="141">
        <f>'2. Drift'!D38</f>
        <v>0</v>
      </c>
      <c r="G15" s="141">
        <f>'2. Drift'!E38</f>
        <v>0</v>
      </c>
      <c r="H15" s="296">
        <f>'2. Drift'!F38</f>
        <v>0</v>
      </c>
      <c r="I15" s="297">
        <f t="shared" ref="I15:I17" si="3">SUM(D15:H15)</f>
        <v>0</v>
      </c>
      <c r="J15" s="8"/>
      <c r="L15" s="298">
        <f t="shared" si="2"/>
        <v>0</v>
      </c>
      <c r="M15" s="298">
        <f t="shared" si="2"/>
        <v>0</v>
      </c>
      <c r="N15" s="298">
        <f>+F15/$K$11</f>
        <v>0</v>
      </c>
      <c r="O15" s="298">
        <f t="shared" si="2"/>
        <v>0</v>
      </c>
      <c r="P15" s="298">
        <f>+H15/$K$11</f>
        <v>0</v>
      </c>
      <c r="Q15" s="299">
        <f>SUM(L15:P15)</f>
        <v>0</v>
      </c>
    </row>
    <row r="16" spans="1:17" x14ac:dyDescent="0.35">
      <c r="A16" s="295" t="s">
        <v>103</v>
      </c>
      <c r="B16" s="8"/>
      <c r="C16" s="8" t="s">
        <v>104</v>
      </c>
      <c r="D16" s="141">
        <f>'3. Avskrivning - investering'!E19</f>
        <v>0</v>
      </c>
      <c r="E16" s="141">
        <f>'3. Avskrivning - investering'!F19</f>
        <v>0</v>
      </c>
      <c r="F16" s="141">
        <f>'3. Avskrivning - investering'!G19</f>
        <v>0</v>
      </c>
      <c r="G16" s="141">
        <f>'3. Avskrivning - investering'!H19</f>
        <v>0</v>
      </c>
      <c r="H16" s="296">
        <f>'3. Avskrivning - investering'!I19</f>
        <v>0</v>
      </c>
      <c r="I16" s="297">
        <f t="shared" si="3"/>
        <v>0</v>
      </c>
      <c r="J16" s="8"/>
      <c r="L16" s="298">
        <f t="shared" si="2"/>
        <v>0</v>
      </c>
      <c r="M16" s="298">
        <f t="shared" si="2"/>
        <v>0</v>
      </c>
      <c r="N16" s="298">
        <f>+F16/$K$11</f>
        <v>0</v>
      </c>
      <c r="O16" s="298">
        <f t="shared" si="2"/>
        <v>0</v>
      </c>
      <c r="P16" s="298">
        <f>+H16/$K$11</f>
        <v>0</v>
      </c>
      <c r="Q16" s="299">
        <f>SUM(L16:P16)</f>
        <v>0</v>
      </c>
    </row>
    <row r="17" spans="1:22" x14ac:dyDescent="0.35">
      <c r="A17" s="295" t="s">
        <v>105</v>
      </c>
      <c r="B17" s="8"/>
      <c r="C17" s="8" t="s">
        <v>106</v>
      </c>
      <c r="D17" s="300">
        <f>'4. Lokaler'!F24</f>
        <v>0</v>
      </c>
      <c r="E17" s="300">
        <f>'4. Lokaler'!G24</f>
        <v>0</v>
      </c>
      <c r="F17" s="300">
        <f>'4. Lokaler'!H24</f>
        <v>0</v>
      </c>
      <c r="G17" s="300">
        <f>'4. Lokaler'!I24</f>
        <v>0</v>
      </c>
      <c r="H17" s="301">
        <f>'4. Lokaler'!J24</f>
        <v>0</v>
      </c>
      <c r="I17" s="302">
        <f t="shared" si="3"/>
        <v>0</v>
      </c>
      <c r="J17" s="8"/>
      <c r="L17" s="298">
        <f t="shared" si="2"/>
        <v>0</v>
      </c>
      <c r="M17" s="298">
        <f t="shared" si="2"/>
        <v>0</v>
      </c>
      <c r="N17" s="298">
        <f>+F17/$K$11</f>
        <v>0</v>
      </c>
      <c r="O17" s="298">
        <f t="shared" si="2"/>
        <v>0</v>
      </c>
      <c r="P17" s="298">
        <f>+H17/$K$11</f>
        <v>0</v>
      </c>
      <c r="Q17" s="299">
        <f>SUM(L17:P17)</f>
        <v>0</v>
      </c>
    </row>
    <row r="18" spans="1:22" x14ac:dyDescent="0.35">
      <c r="A18" s="138" t="s">
        <v>107</v>
      </c>
      <c r="B18" s="8"/>
      <c r="C18" s="8"/>
      <c r="D18" s="141">
        <f t="shared" ref="D18:I18" si="4">SUM(D14:D17)</f>
        <v>0</v>
      </c>
      <c r="E18" s="141">
        <f t="shared" si="4"/>
        <v>0</v>
      </c>
      <c r="F18" s="141">
        <f t="shared" si="4"/>
        <v>0</v>
      </c>
      <c r="G18" s="141">
        <f t="shared" si="4"/>
        <v>0</v>
      </c>
      <c r="H18" s="296">
        <f t="shared" si="4"/>
        <v>0</v>
      </c>
      <c r="I18" s="297">
        <f t="shared" si="4"/>
        <v>0</v>
      </c>
      <c r="J18" s="8"/>
      <c r="L18" s="303">
        <f t="shared" ref="L18:Q18" si="5">SUM(L14:L17)</f>
        <v>0</v>
      </c>
      <c r="M18" s="303">
        <f t="shared" si="5"/>
        <v>0</v>
      </c>
      <c r="N18" s="303">
        <f>SUM(N14:N17)</f>
        <v>0</v>
      </c>
      <c r="O18" s="303">
        <f t="shared" si="5"/>
        <v>0</v>
      </c>
      <c r="P18" s="303">
        <f t="shared" si="5"/>
        <v>0</v>
      </c>
      <c r="Q18" s="304">
        <f t="shared" si="5"/>
        <v>0</v>
      </c>
    </row>
    <row r="19" spans="1:22" x14ac:dyDescent="0.35">
      <c r="A19" s="295"/>
      <c r="B19" s="8"/>
      <c r="C19" s="8"/>
      <c r="D19" s="141"/>
      <c r="E19" s="141"/>
      <c r="F19" s="141"/>
      <c r="G19" s="141"/>
      <c r="H19" s="296"/>
      <c r="I19" s="140"/>
      <c r="J19" s="8"/>
      <c r="L19" s="141"/>
      <c r="M19" s="141"/>
      <c r="N19" s="8"/>
      <c r="O19" s="8"/>
      <c r="P19" s="8"/>
      <c r="Q19" s="162"/>
    </row>
    <row r="20" spans="1:22" x14ac:dyDescent="0.35">
      <c r="A20" s="138" t="s">
        <v>189</v>
      </c>
      <c r="B20" s="8"/>
      <c r="C20" s="8" t="s">
        <v>108</v>
      </c>
      <c r="D20" s="141">
        <f>'5. Indirekta kostn - övr påslag'!D21+'5. Indirekta kostn - övr påslag'!D50</f>
        <v>0</v>
      </c>
      <c r="E20" s="141">
        <f>'5. Indirekta kostn - övr påslag'!E21+'5. Indirekta kostn - övr påslag'!E50</f>
        <v>0</v>
      </c>
      <c r="F20" s="141">
        <f>'5. Indirekta kostn - övr påslag'!F21+'5. Indirekta kostn - övr påslag'!F50</f>
        <v>0</v>
      </c>
      <c r="G20" s="141">
        <f>'5. Indirekta kostn - övr påslag'!G21+'5. Indirekta kostn - övr påslag'!G50</f>
        <v>0</v>
      </c>
      <c r="H20" s="141">
        <f>'5. Indirekta kostn - övr påslag'!H21+'5. Indirekta kostn - övr påslag'!H50</f>
        <v>0</v>
      </c>
      <c r="I20" s="299">
        <f t="shared" ref="I20" si="6">SUM(D20:H20)</f>
        <v>0</v>
      </c>
      <c r="J20" s="8"/>
      <c r="L20" s="298">
        <f>+D20/$K$11</f>
        <v>0</v>
      </c>
      <c r="M20" s="298">
        <f>+E20/$K$11</f>
        <v>0</v>
      </c>
      <c r="N20" s="298">
        <f>+F20/$K$11</f>
        <v>0</v>
      </c>
      <c r="O20" s="298">
        <f>+G20/$K$11</f>
        <v>0</v>
      </c>
      <c r="P20" s="298">
        <f>+H20/$K$11</f>
        <v>0</v>
      </c>
      <c r="Q20" s="299">
        <f>SUM(L20:P20)</f>
        <v>0</v>
      </c>
    </row>
    <row r="21" spans="1:22" ht="4.5" customHeight="1" x14ac:dyDescent="0.35">
      <c r="A21" s="295"/>
      <c r="B21" s="8"/>
      <c r="C21" s="52"/>
      <c r="D21" s="300"/>
      <c r="E21" s="300"/>
      <c r="F21" s="300"/>
      <c r="G21" s="300"/>
      <c r="H21" s="301"/>
      <c r="I21" s="305"/>
      <c r="J21" s="8"/>
      <c r="L21" s="300"/>
      <c r="M21" s="300"/>
      <c r="N21" s="56"/>
      <c r="O21" s="56"/>
      <c r="P21" s="56"/>
      <c r="Q21" s="306"/>
    </row>
    <row r="22" spans="1:22" x14ac:dyDescent="0.35">
      <c r="A22" s="138" t="s">
        <v>109</v>
      </c>
      <c r="B22" s="7"/>
      <c r="C22" s="7"/>
      <c r="D22" s="307">
        <f t="shared" ref="D22:I22" si="7">D18+D20</f>
        <v>0</v>
      </c>
      <c r="E22" s="307">
        <f t="shared" si="7"/>
        <v>0</v>
      </c>
      <c r="F22" s="307">
        <f t="shared" si="7"/>
        <v>0</v>
      </c>
      <c r="G22" s="307">
        <f t="shared" si="7"/>
        <v>0</v>
      </c>
      <c r="H22" s="308">
        <f t="shared" si="7"/>
        <v>0</v>
      </c>
      <c r="I22" s="309">
        <f t="shared" si="7"/>
        <v>0</v>
      </c>
      <c r="J22" s="8"/>
      <c r="L22" s="307">
        <f t="shared" ref="L22:Q22" si="8">L18+L20</f>
        <v>0</v>
      </c>
      <c r="M22" s="307">
        <f t="shared" si="8"/>
        <v>0</v>
      </c>
      <c r="N22" s="307">
        <f t="shared" si="8"/>
        <v>0</v>
      </c>
      <c r="O22" s="307">
        <f t="shared" si="8"/>
        <v>0</v>
      </c>
      <c r="P22" s="310">
        <f t="shared" si="8"/>
        <v>0</v>
      </c>
      <c r="Q22" s="311">
        <f t="shared" si="8"/>
        <v>0</v>
      </c>
      <c r="V22" s="275"/>
    </row>
    <row r="23" spans="1:22" ht="6.75" customHeight="1" x14ac:dyDescent="0.35">
      <c r="A23" s="312"/>
      <c r="B23" s="133"/>
      <c r="C23" s="133"/>
      <c r="D23" s="313"/>
      <c r="E23" s="313"/>
      <c r="F23" s="313"/>
      <c r="G23" s="313"/>
      <c r="H23" s="314"/>
      <c r="I23" s="315"/>
      <c r="J23" s="8"/>
      <c r="L23" s="313"/>
      <c r="M23" s="313"/>
      <c r="N23" s="313"/>
      <c r="O23" s="313"/>
      <c r="P23" s="313"/>
      <c r="Q23" s="316"/>
    </row>
    <row r="24" spans="1:22" ht="9" customHeight="1" x14ac:dyDescent="0.35">
      <c r="A24" s="138"/>
      <c r="B24" s="7"/>
      <c r="C24" s="7"/>
      <c r="D24" s="307"/>
      <c r="E24" s="307"/>
      <c r="F24" s="307"/>
      <c r="G24" s="307"/>
      <c r="H24" s="317"/>
      <c r="I24" s="318"/>
      <c r="J24" s="8"/>
      <c r="L24" s="307"/>
      <c r="M24" s="307"/>
      <c r="N24" s="307"/>
      <c r="O24" s="307"/>
      <c r="P24" s="317"/>
      <c r="Q24" s="318"/>
    </row>
    <row r="25" spans="1:22" ht="15.5" x14ac:dyDescent="0.35">
      <c r="A25" s="132" t="s">
        <v>110</v>
      </c>
      <c r="B25" s="133"/>
      <c r="C25" s="133"/>
      <c r="D25" s="313"/>
      <c r="E25" s="313"/>
      <c r="F25" s="313"/>
      <c r="G25" s="313"/>
      <c r="H25" s="314"/>
      <c r="I25" s="319"/>
      <c r="J25" s="7"/>
      <c r="L25" s="313"/>
      <c r="M25" s="313"/>
      <c r="N25" s="133"/>
      <c r="O25" s="133"/>
      <c r="P25" s="320"/>
      <c r="Q25" s="319"/>
    </row>
    <row r="26" spans="1:22" ht="9" customHeight="1" x14ac:dyDescent="0.35">
      <c r="A26" s="138"/>
      <c r="B26" s="8"/>
      <c r="C26" s="8"/>
      <c r="D26" s="141"/>
      <c r="E26" s="141"/>
      <c r="F26" s="141"/>
      <c r="G26" s="141"/>
      <c r="H26" s="321"/>
      <c r="I26" s="137"/>
      <c r="J26" s="8"/>
      <c r="L26" s="141"/>
      <c r="M26" s="141"/>
      <c r="N26" s="8"/>
      <c r="O26" s="8"/>
      <c r="P26" s="130"/>
      <c r="Q26" s="322"/>
    </row>
    <row r="27" spans="1:22" x14ac:dyDescent="0.35">
      <c r="A27" s="295" t="s">
        <v>170</v>
      </c>
      <c r="B27" s="8"/>
      <c r="C27" s="8" t="s">
        <v>111</v>
      </c>
      <c r="D27" s="141">
        <f>+'6. Finansiering'!E12</f>
        <v>0</v>
      </c>
      <c r="E27" s="141">
        <f>+'6. Finansiering'!F12</f>
        <v>0</v>
      </c>
      <c r="F27" s="141">
        <f>+'6. Finansiering'!G12</f>
        <v>0</v>
      </c>
      <c r="G27" s="141">
        <f>+'6. Finansiering'!H12</f>
        <v>0</v>
      </c>
      <c r="H27" s="141">
        <f>+'6. Finansiering'!I12</f>
        <v>0</v>
      </c>
      <c r="I27" s="299">
        <f t="shared" ref="I27:I29" si="9">SUM(D27:H27)</f>
        <v>0</v>
      </c>
      <c r="J27" s="8"/>
      <c r="L27" s="298">
        <f>+D27/$K$11</f>
        <v>0</v>
      </c>
      <c r="M27" s="298">
        <f t="shared" ref="M27:P29" si="10">+E27/$K$11</f>
        <v>0</v>
      </c>
      <c r="N27" s="298">
        <f>+F27/$K$11</f>
        <v>0</v>
      </c>
      <c r="O27" s="298">
        <f t="shared" si="10"/>
        <v>0</v>
      </c>
      <c r="P27" s="298">
        <f t="shared" si="10"/>
        <v>0</v>
      </c>
      <c r="Q27" s="299">
        <f t="shared" ref="Q27" si="11">SUM(L27:P27)</f>
        <v>0</v>
      </c>
    </row>
    <row r="28" spans="1:22" x14ac:dyDescent="0.35">
      <c r="A28" s="295" t="s">
        <v>112</v>
      </c>
      <c r="B28" s="91"/>
      <c r="C28" s="8" t="s">
        <v>111</v>
      </c>
      <c r="D28" s="141">
        <f>'6. Finansiering'!E19</f>
        <v>0</v>
      </c>
      <c r="E28" s="141">
        <f>'6. Finansiering'!F19</f>
        <v>0</v>
      </c>
      <c r="F28" s="141">
        <f>'6. Finansiering'!G19</f>
        <v>0</v>
      </c>
      <c r="G28" s="141">
        <f>'6. Finansiering'!H19</f>
        <v>0</v>
      </c>
      <c r="H28" s="141">
        <f>'6. Finansiering'!I19</f>
        <v>0</v>
      </c>
      <c r="I28" s="299">
        <f t="shared" si="9"/>
        <v>0</v>
      </c>
      <c r="J28" s="91"/>
      <c r="L28" s="298">
        <f t="shared" ref="L28" si="12">+D28/$K$11</f>
        <v>0</v>
      </c>
      <c r="M28" s="298">
        <f t="shared" ref="M28" si="13">+E28/$K$11</f>
        <v>0</v>
      </c>
      <c r="N28" s="298">
        <f>+F28/$K$11</f>
        <v>0</v>
      </c>
      <c r="O28" s="298">
        <f t="shared" ref="O28" si="14">+G28/$K$11</f>
        <v>0</v>
      </c>
      <c r="P28" s="298">
        <f t="shared" ref="P28" si="15">+H28/$K$11</f>
        <v>0</v>
      </c>
      <c r="Q28" s="299">
        <f>SUM(L28:P28)</f>
        <v>0</v>
      </c>
    </row>
    <row r="29" spans="1:22" x14ac:dyDescent="0.35">
      <c r="A29" s="295" t="s">
        <v>147</v>
      </c>
      <c r="B29" s="91"/>
      <c r="C29" s="8" t="s">
        <v>111</v>
      </c>
      <c r="D29" s="141">
        <f>'6. Finansiering'!E21</f>
        <v>0</v>
      </c>
      <c r="E29" s="141">
        <f>'6. Finansiering'!F21</f>
        <v>0</v>
      </c>
      <c r="F29" s="141">
        <f>'6. Finansiering'!G21</f>
        <v>0</v>
      </c>
      <c r="G29" s="141">
        <f>'6. Finansiering'!H21</f>
        <v>0</v>
      </c>
      <c r="H29" s="141">
        <f>'6. Finansiering'!I21</f>
        <v>0</v>
      </c>
      <c r="I29" s="299">
        <f t="shared" si="9"/>
        <v>0</v>
      </c>
      <c r="J29" s="91"/>
      <c r="L29" s="298">
        <f t="shared" ref="L29" si="16">+D29/$K$11</f>
        <v>0</v>
      </c>
      <c r="M29" s="298">
        <f t="shared" si="10"/>
        <v>0</v>
      </c>
      <c r="N29" s="298">
        <f>+F29/$K$11</f>
        <v>0</v>
      </c>
      <c r="O29" s="298">
        <f t="shared" si="10"/>
        <v>0</v>
      </c>
      <c r="P29" s="298">
        <f t="shared" si="10"/>
        <v>0</v>
      </c>
      <c r="Q29" s="299">
        <f>SUM(L29:P29)</f>
        <v>0</v>
      </c>
    </row>
    <row r="30" spans="1:22" ht="5.25" customHeight="1" x14ac:dyDescent="0.35">
      <c r="A30" s="295"/>
      <c r="B30" s="8"/>
      <c r="C30" s="8"/>
      <c r="D30" s="300"/>
      <c r="E30" s="300"/>
      <c r="F30" s="300"/>
      <c r="G30" s="300"/>
      <c r="H30" s="301"/>
      <c r="I30" s="305"/>
      <c r="J30" s="8"/>
      <c r="L30" s="298"/>
      <c r="M30" s="298"/>
      <c r="N30" s="298"/>
      <c r="O30" s="298"/>
      <c r="P30" s="298"/>
      <c r="Q30" s="306"/>
    </row>
    <row r="31" spans="1:22" x14ac:dyDescent="0.35">
      <c r="A31" s="138" t="s">
        <v>113</v>
      </c>
      <c r="B31" s="8"/>
      <c r="C31" s="7"/>
      <c r="D31" s="307">
        <f t="shared" ref="D31:I31" si="17">SUM(D27:D30)</f>
        <v>0</v>
      </c>
      <c r="E31" s="307">
        <f t="shared" si="17"/>
        <v>0</v>
      </c>
      <c r="F31" s="307">
        <f t="shared" si="17"/>
        <v>0</v>
      </c>
      <c r="G31" s="307">
        <f t="shared" si="17"/>
        <v>0</v>
      </c>
      <c r="H31" s="317">
        <f t="shared" si="17"/>
        <v>0</v>
      </c>
      <c r="I31" s="318">
        <f t="shared" si="17"/>
        <v>0</v>
      </c>
      <c r="J31" s="8"/>
      <c r="L31" s="310">
        <f t="shared" ref="L31:Q31" si="18">SUM(L27:L30)</f>
        <v>0</v>
      </c>
      <c r="M31" s="310">
        <f t="shared" si="18"/>
        <v>0</v>
      </c>
      <c r="N31" s="310">
        <f t="shared" si="18"/>
        <v>0</v>
      </c>
      <c r="O31" s="310">
        <f t="shared" si="18"/>
        <v>0</v>
      </c>
      <c r="P31" s="310">
        <f t="shared" si="18"/>
        <v>0</v>
      </c>
      <c r="Q31" s="323">
        <f t="shared" si="18"/>
        <v>0</v>
      </c>
    </row>
    <row r="32" spans="1:22" x14ac:dyDescent="0.35">
      <c r="A32" s="143"/>
      <c r="B32" s="56"/>
      <c r="C32" s="56"/>
      <c r="D32" s="300"/>
      <c r="E32" s="300"/>
      <c r="F32" s="300"/>
      <c r="G32" s="300"/>
      <c r="H32" s="301"/>
      <c r="I32" s="305"/>
      <c r="J32" s="8"/>
      <c r="L32" s="300"/>
      <c r="M32" s="300"/>
      <c r="N32" s="56"/>
      <c r="O32" s="56"/>
      <c r="P32" s="56"/>
      <c r="Q32" s="306"/>
    </row>
    <row r="33" spans="1:17" ht="15.5" x14ac:dyDescent="0.35">
      <c r="A33" s="324" t="s">
        <v>114</v>
      </c>
      <c r="B33" s="325"/>
      <c r="C33" s="325"/>
      <c r="D33" s="326">
        <f t="shared" ref="D33:I33" si="19">+D31-D22</f>
        <v>0</v>
      </c>
      <c r="E33" s="326">
        <f t="shared" si="19"/>
        <v>0</v>
      </c>
      <c r="F33" s="326">
        <f t="shared" si="19"/>
        <v>0</v>
      </c>
      <c r="G33" s="326">
        <f t="shared" si="19"/>
        <v>0</v>
      </c>
      <c r="H33" s="327">
        <f t="shared" si="19"/>
        <v>0</v>
      </c>
      <c r="I33" s="328">
        <f t="shared" si="19"/>
        <v>0</v>
      </c>
      <c r="J33" s="7"/>
      <c r="L33" s="326">
        <f t="shared" ref="L33:Q33" si="20">+L31-L22</f>
        <v>0</v>
      </c>
      <c r="M33" s="326">
        <f t="shared" si="20"/>
        <v>0</v>
      </c>
      <c r="N33" s="326">
        <f t="shared" si="20"/>
        <v>0</v>
      </c>
      <c r="O33" s="326">
        <f t="shared" si="20"/>
        <v>0</v>
      </c>
      <c r="P33" s="326">
        <f t="shared" si="20"/>
        <v>0</v>
      </c>
      <c r="Q33" s="329">
        <f t="shared" si="20"/>
        <v>0</v>
      </c>
    </row>
    <row r="34" spans="1:17" ht="6.75" customHeight="1" x14ac:dyDescent="0.35">
      <c r="A34" s="144"/>
      <c r="B34" s="145"/>
      <c r="C34" s="145"/>
      <c r="D34" s="146"/>
      <c r="E34" s="146"/>
      <c r="F34" s="145"/>
      <c r="G34" s="145"/>
      <c r="H34" s="147"/>
      <c r="I34" s="148"/>
      <c r="J34" s="7"/>
      <c r="L34" s="146"/>
      <c r="M34" s="146"/>
      <c r="N34" s="145"/>
      <c r="O34" s="145"/>
      <c r="P34" s="145"/>
      <c r="Q34" s="163"/>
    </row>
    <row r="35" spans="1:17" x14ac:dyDescent="0.35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7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7" x14ac:dyDescent="0.35">
      <c r="A37" s="8"/>
      <c r="B37" s="8"/>
      <c r="C37" s="8"/>
      <c r="D37" s="8"/>
      <c r="E37" s="235" t="s">
        <v>149</v>
      </c>
      <c r="F37" s="236"/>
      <c r="G37" s="236"/>
      <c r="H37" s="237"/>
      <c r="I37" s="8"/>
      <c r="J37" s="282"/>
      <c r="K37" s="281"/>
      <c r="L37" s="281"/>
    </row>
    <row r="38" spans="1:17" x14ac:dyDescent="0.35">
      <c r="A38" s="8"/>
      <c r="B38" s="8"/>
      <c r="C38" s="8"/>
      <c r="D38" s="8"/>
      <c r="E38" s="340" t="str">
        <f>'6. Finansiering'!$A$21</f>
        <v>&lt;VEM BETALAR ????&gt;</v>
      </c>
      <c r="F38" s="341"/>
      <c r="G38" s="341"/>
      <c r="H38" s="342"/>
      <c r="I38" s="8"/>
      <c r="J38" s="282"/>
      <c r="K38" s="281"/>
    </row>
    <row r="39" spans="1:17" x14ac:dyDescent="0.35">
      <c r="A39" s="8"/>
      <c r="B39" s="8"/>
      <c r="C39" s="8"/>
      <c r="D39" s="8"/>
      <c r="E39" s="143"/>
      <c r="F39" s="56"/>
      <c r="G39" s="56"/>
      <c r="H39" s="142"/>
      <c r="I39" s="8"/>
      <c r="J39" s="141"/>
    </row>
    <row r="40" spans="1:17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7" x14ac:dyDescent="0.35">
      <c r="A41" s="8" t="s">
        <v>210</v>
      </c>
      <c r="B41" s="8"/>
      <c r="C41" s="8"/>
      <c r="D41" s="8"/>
      <c r="E41" s="8"/>
      <c r="H41" s="8"/>
      <c r="I41" s="8"/>
      <c r="J41" s="8" t="s">
        <v>180</v>
      </c>
    </row>
    <row r="42" spans="1:17" x14ac:dyDescent="0.35">
      <c r="A42" s="8"/>
      <c r="B42" s="8"/>
      <c r="C42" s="8"/>
      <c r="D42" s="8"/>
      <c r="E42" s="8"/>
      <c r="H42" s="8"/>
      <c r="I42" s="8"/>
      <c r="J42" s="8"/>
    </row>
    <row r="43" spans="1:17" x14ac:dyDescent="0.35">
      <c r="A43" s="8" t="s">
        <v>177</v>
      </c>
      <c r="B43" s="8"/>
      <c r="C43" s="8"/>
      <c r="D43" s="8"/>
      <c r="E43" s="8"/>
      <c r="H43" s="8"/>
      <c r="I43" s="8"/>
      <c r="J43" s="8" t="s">
        <v>115</v>
      </c>
    </row>
    <row r="44" spans="1:17" x14ac:dyDescent="0.3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7" x14ac:dyDescent="0.35">
      <c r="A45" s="238" t="s">
        <v>178</v>
      </c>
    </row>
  </sheetData>
  <sheetProtection sheet="1" objects="1" scenarios="1"/>
  <protectedRanges>
    <protectedRange sqref="K10:K11" name="Område3"/>
    <protectedRange sqref="B5:I8 M6:Q6" name="Område2"/>
    <protectedRange sqref="E1" name="Område1"/>
    <protectedRange sqref="D11:H11" name="Område4"/>
  </protectedRanges>
  <mergeCells count="7">
    <mergeCell ref="E38:H38"/>
    <mergeCell ref="E1:F1"/>
    <mergeCell ref="K1:M1"/>
    <mergeCell ref="B5:I5"/>
    <mergeCell ref="B6:I6"/>
    <mergeCell ref="B7:I7"/>
    <mergeCell ref="B8:I8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B70"/>
  <sheetViews>
    <sheetView zoomScaleNormal="100" workbookViewId="0">
      <selection activeCell="C8" sqref="C8"/>
    </sheetView>
  </sheetViews>
  <sheetFormatPr defaultColWidth="12" defaultRowHeight="14.5" x14ac:dyDescent="0.35"/>
  <cols>
    <col min="1" max="1" width="3.1796875" customWidth="1"/>
    <col min="2" max="2" width="12.54296875" customWidth="1"/>
    <col min="3" max="3" width="9.7265625" bestFit="1" customWidth="1"/>
    <col min="4" max="4" width="9.81640625" customWidth="1"/>
    <col min="5" max="5" width="9" customWidth="1"/>
    <col min="6" max="6" width="7.7265625" customWidth="1"/>
    <col min="7" max="7" width="7.1796875" customWidth="1"/>
    <col min="8" max="8" width="13.81640625" customWidth="1"/>
    <col min="9" max="9" width="8.26953125" customWidth="1"/>
    <col min="10" max="10" width="9.7265625" customWidth="1"/>
    <col min="11" max="11" width="8.7265625" customWidth="1"/>
    <col min="12" max="12" width="14.54296875" customWidth="1"/>
    <col min="13" max="13" width="10.1796875" customWidth="1"/>
    <col min="14" max="14" width="7.81640625" customWidth="1"/>
    <col min="15" max="15" width="7.54296875" customWidth="1"/>
    <col min="16" max="16" width="13.26953125" customWidth="1"/>
    <col min="17" max="17" width="8" bestFit="1" customWidth="1"/>
    <col min="18" max="18" width="8.1796875" customWidth="1"/>
    <col min="19" max="19" width="7.26953125" customWidth="1"/>
    <col min="20" max="20" width="13.26953125" customWidth="1"/>
    <col min="21" max="21" width="8" customWidth="1"/>
    <col min="22" max="22" width="7.54296875" customWidth="1"/>
    <col min="23" max="23" width="6.81640625" customWidth="1"/>
    <col min="24" max="24" width="13.26953125" customWidth="1"/>
    <col min="25" max="25" width="14.81640625" customWidth="1"/>
    <col min="26" max="26" width="15" customWidth="1"/>
    <col min="27" max="27" width="13.7265625" customWidth="1"/>
  </cols>
  <sheetData>
    <row r="1" spans="1:28" ht="15.5" x14ac:dyDescent="0.35">
      <c r="A1" s="1" t="s">
        <v>0</v>
      </c>
      <c r="B1" s="1" t="s">
        <v>1</v>
      </c>
      <c r="C1" s="1"/>
      <c r="D1" s="2" t="s">
        <v>2</v>
      </c>
      <c r="E1" s="351" t="str">
        <f>+Projektkalkyl!E1</f>
        <v>2024-00-00</v>
      </c>
      <c r="F1" s="352"/>
      <c r="G1" s="5"/>
      <c r="H1" s="6"/>
    </row>
    <row r="2" spans="1:28" s="8" customFormat="1" x14ac:dyDescent="0.35">
      <c r="A2" s="7" t="s">
        <v>3</v>
      </c>
      <c r="D2" s="355">
        <f>+Projektkalkyl!B5</f>
        <v>0</v>
      </c>
      <c r="E2" s="356"/>
      <c r="F2" s="356"/>
      <c r="G2" s="356"/>
      <c r="H2" s="356"/>
    </row>
    <row r="3" spans="1:28" s="8" customFormat="1" x14ac:dyDescent="0.35">
      <c r="A3" s="7" t="s">
        <v>4</v>
      </c>
      <c r="D3" s="355">
        <f>+Projektkalkyl!B6</f>
        <v>0</v>
      </c>
      <c r="E3" s="356"/>
      <c r="F3" s="356"/>
      <c r="G3" s="356"/>
      <c r="H3" s="356"/>
    </row>
    <row r="4" spans="1:28" s="8" customFormat="1" ht="13" x14ac:dyDescent="0.3">
      <c r="A4" s="7"/>
      <c r="D4" s="9"/>
      <c r="E4" s="10"/>
      <c r="F4" s="10"/>
      <c r="G4" s="10"/>
    </row>
    <row r="5" spans="1:28" ht="15.5" x14ac:dyDescent="0.35">
      <c r="A5" s="1"/>
      <c r="B5" s="11"/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/>
      <c r="I5" s="13" t="s">
        <v>10</v>
      </c>
      <c r="J5" s="14"/>
      <c r="K5" s="15"/>
      <c r="L5" s="212" t="s">
        <v>122</v>
      </c>
      <c r="M5" s="213"/>
      <c r="N5" s="214"/>
      <c r="O5" s="215" t="s">
        <v>136</v>
      </c>
      <c r="P5" s="216"/>
      <c r="Q5" s="216"/>
      <c r="R5" s="217"/>
      <c r="S5" s="337"/>
      <c r="T5" s="337"/>
      <c r="Z5" s="120"/>
    </row>
    <row r="6" spans="1:28" ht="15.5" x14ac:dyDescent="0.35">
      <c r="A6" s="1"/>
      <c r="B6" s="11"/>
      <c r="C6" s="12">
        <f>Projektkalkyl!$D$11</f>
        <v>2025</v>
      </c>
      <c r="D6" s="12">
        <f>Projektkalkyl!$E$11</f>
        <v>2026</v>
      </c>
      <c r="E6" s="12">
        <f>Projektkalkyl!$F$11</f>
        <v>2027</v>
      </c>
      <c r="F6" s="12">
        <f>Projektkalkyl!$G$11</f>
        <v>2028</v>
      </c>
      <c r="G6" s="12">
        <f>Projektkalkyl!$H$11</f>
        <v>2029</v>
      </c>
      <c r="H6" s="12" t="s">
        <v>67</v>
      </c>
      <c r="I6" s="16" t="s">
        <v>214</v>
      </c>
      <c r="J6" s="17"/>
      <c r="K6" s="18"/>
      <c r="L6" s="218" t="s">
        <v>123</v>
      </c>
      <c r="M6" s="338"/>
      <c r="N6" s="219"/>
      <c r="O6" s="220" t="s">
        <v>137</v>
      </c>
      <c r="P6" s="336"/>
      <c r="Q6" s="336"/>
      <c r="R6" s="221"/>
      <c r="S6" s="283"/>
      <c r="T6" s="283"/>
      <c r="Z6" s="120"/>
    </row>
    <row r="7" spans="1:28" ht="15.5" x14ac:dyDescent="0.35">
      <c r="A7" s="1"/>
      <c r="B7" s="234" t="s">
        <v>11</v>
      </c>
      <c r="C7" s="20">
        <v>3.3000000000000002E-2</v>
      </c>
      <c r="D7" s="20">
        <v>0.03</v>
      </c>
      <c r="E7" s="20">
        <v>0.03</v>
      </c>
      <c r="F7" s="20">
        <v>0.03</v>
      </c>
      <c r="G7" s="20">
        <v>0.03</v>
      </c>
      <c r="H7" s="11"/>
      <c r="I7" s="16" t="s">
        <v>182</v>
      </c>
      <c r="J7" s="17"/>
      <c r="K7" s="18"/>
      <c r="L7" s="222" t="s">
        <v>138</v>
      </c>
      <c r="M7" s="339"/>
      <c r="N7" s="223"/>
      <c r="O7" s="220"/>
      <c r="P7" s="336"/>
      <c r="Q7" s="336"/>
      <c r="R7" s="221"/>
      <c r="S7" s="283"/>
      <c r="T7" s="283"/>
      <c r="Z7" s="120"/>
    </row>
    <row r="8" spans="1:28" ht="15.5" x14ac:dyDescent="0.35">
      <c r="A8" s="1"/>
      <c r="B8" s="234" t="s">
        <v>12</v>
      </c>
      <c r="C8" s="20">
        <v>0.54500000000000004</v>
      </c>
      <c r="D8" s="20">
        <v>0.55000000000000004</v>
      </c>
      <c r="E8" s="20">
        <v>0.55000000000000004</v>
      </c>
      <c r="F8" s="20">
        <v>0.55000000000000004</v>
      </c>
      <c r="G8" s="20">
        <v>0.55000000000000004</v>
      </c>
      <c r="H8" s="11"/>
      <c r="I8" s="16" t="s">
        <v>181</v>
      </c>
      <c r="J8" s="17"/>
      <c r="K8" s="18"/>
      <c r="L8" s="220" t="s">
        <v>142</v>
      </c>
      <c r="M8" s="339"/>
      <c r="N8" s="223"/>
      <c r="O8" s="220" t="s">
        <v>127</v>
      </c>
      <c r="P8" s="336"/>
      <c r="Q8" s="336"/>
      <c r="R8" s="221"/>
      <c r="S8" s="283"/>
      <c r="T8" s="283"/>
      <c r="Z8" s="278"/>
      <c r="AA8" s="279"/>
      <c r="AB8" s="279"/>
    </row>
    <row r="9" spans="1:28" ht="15.5" x14ac:dyDescent="0.35">
      <c r="A9" s="1"/>
      <c r="B9" s="97"/>
      <c r="C9" s="22"/>
      <c r="D9" s="22"/>
      <c r="E9" s="21"/>
      <c r="F9" s="22"/>
      <c r="G9" s="22"/>
      <c r="I9" s="16" t="s">
        <v>13</v>
      </c>
      <c r="J9" s="17"/>
      <c r="K9" s="18"/>
      <c r="L9" s="222"/>
      <c r="M9" s="339"/>
      <c r="N9" s="223"/>
      <c r="O9" s="220"/>
      <c r="P9" s="336"/>
      <c r="Q9" s="336"/>
      <c r="R9" s="221"/>
      <c r="S9" s="283"/>
      <c r="T9" s="283"/>
    </row>
    <row r="10" spans="1:28" x14ac:dyDescent="0.35">
      <c r="A10" s="8"/>
      <c r="B10" s="234" t="s">
        <v>14</v>
      </c>
      <c r="C10" s="23">
        <f>SUM(H29)/1000</f>
        <v>0</v>
      </c>
      <c r="D10" s="23">
        <f>SUM(L29)/1000</f>
        <v>0</v>
      </c>
      <c r="E10" s="23">
        <f>SUM(P29)/1000</f>
        <v>0</v>
      </c>
      <c r="F10" s="23">
        <f>SUM(T29)/1000</f>
        <v>0</v>
      </c>
      <c r="G10" s="23">
        <f>SUM(X29)/1000</f>
        <v>0</v>
      </c>
      <c r="H10" s="24">
        <f>SUM(C10:G10)</f>
        <v>0</v>
      </c>
      <c r="I10" s="25" t="s">
        <v>15</v>
      </c>
      <c r="J10" s="26"/>
      <c r="K10" s="27"/>
      <c r="L10" s="224" t="s">
        <v>139</v>
      </c>
      <c r="M10" s="225"/>
      <c r="N10" s="226"/>
      <c r="O10" s="224"/>
      <c r="P10" s="225"/>
      <c r="Q10" s="225"/>
      <c r="R10" s="226"/>
    </row>
    <row r="11" spans="1:28" ht="15" thickBot="1" x14ac:dyDescent="0.4">
      <c r="J11" s="7"/>
      <c r="K11" s="8"/>
      <c r="L11" s="8"/>
      <c r="M11" s="8"/>
    </row>
    <row r="12" spans="1:28" ht="16" thickBot="1" x14ac:dyDescent="0.4">
      <c r="E12" s="171" t="s">
        <v>5</v>
      </c>
      <c r="F12" s="172">
        <f>+C6</f>
        <v>2025</v>
      </c>
      <c r="G12" s="194"/>
      <c r="H12" s="195"/>
      <c r="I12" s="171" t="s">
        <v>6</v>
      </c>
      <c r="J12" s="172">
        <f>+D6</f>
        <v>2026</v>
      </c>
      <c r="K12" s="194"/>
      <c r="L12" s="196"/>
      <c r="M12" s="171" t="s">
        <v>7</v>
      </c>
      <c r="N12" s="172">
        <f>+E6</f>
        <v>2027</v>
      </c>
      <c r="O12" s="197"/>
      <c r="P12" s="198"/>
      <c r="Q12" s="171" t="s">
        <v>8</v>
      </c>
      <c r="R12" s="172">
        <f>+F6</f>
        <v>2028</v>
      </c>
      <c r="S12" s="194"/>
      <c r="T12" s="195"/>
      <c r="U12" s="171" t="s">
        <v>9</v>
      </c>
      <c r="V12" s="172">
        <f>+G6</f>
        <v>2029</v>
      </c>
      <c r="W12" s="194"/>
      <c r="X12" s="195"/>
      <c r="Y12" s="228" t="s">
        <v>141</v>
      </c>
      <c r="Z12" s="209"/>
    </row>
    <row r="13" spans="1:28" ht="22.5" customHeight="1" thickBot="1" x14ac:dyDescent="0.4">
      <c r="A13" s="357" t="s">
        <v>124</v>
      </c>
      <c r="B13" s="358"/>
      <c r="C13" s="358"/>
      <c r="D13" s="188" t="s">
        <v>16</v>
      </c>
      <c r="E13" s="164"/>
      <c r="F13" s="227">
        <v>1700</v>
      </c>
      <c r="G13" s="168"/>
      <c r="H13" s="174" t="s">
        <v>19</v>
      </c>
      <c r="I13" s="173"/>
      <c r="J13" s="161"/>
      <c r="K13" s="30"/>
      <c r="L13" s="174" t="s">
        <v>19</v>
      </c>
      <c r="M13" s="173"/>
      <c r="N13" s="161"/>
      <c r="O13" s="30"/>
      <c r="P13" s="174" t="s">
        <v>19</v>
      </c>
      <c r="Q13" s="173"/>
      <c r="R13" s="161"/>
      <c r="S13" s="30"/>
      <c r="T13" s="174" t="s">
        <v>19</v>
      </c>
      <c r="U13" s="173"/>
      <c r="V13" s="161"/>
      <c r="W13" s="30"/>
      <c r="X13" s="174" t="s">
        <v>19</v>
      </c>
      <c r="Y13" s="353" t="s">
        <v>133</v>
      </c>
      <c r="Z13" s="353" t="s">
        <v>134</v>
      </c>
    </row>
    <row r="14" spans="1:28" x14ac:dyDescent="0.35">
      <c r="A14" s="359"/>
      <c r="B14" s="360"/>
      <c r="C14" s="360"/>
      <c r="D14" s="189" t="s">
        <v>20</v>
      </c>
      <c r="E14" s="165" t="s">
        <v>24</v>
      </c>
      <c r="F14" s="32" t="s">
        <v>146</v>
      </c>
      <c r="G14" s="32" t="s">
        <v>146</v>
      </c>
      <c r="H14" s="176" t="s">
        <v>26</v>
      </c>
      <c r="I14" s="175" t="s">
        <v>24</v>
      </c>
      <c r="J14" s="32" t="s">
        <v>146</v>
      </c>
      <c r="K14" s="32" t="s">
        <v>146</v>
      </c>
      <c r="L14" s="176" t="s">
        <v>26</v>
      </c>
      <c r="M14" s="175" t="s">
        <v>24</v>
      </c>
      <c r="N14" s="32" t="s">
        <v>146</v>
      </c>
      <c r="O14" s="32" t="s">
        <v>146</v>
      </c>
      <c r="P14" s="176" t="s">
        <v>26</v>
      </c>
      <c r="Q14" s="175" t="s">
        <v>24</v>
      </c>
      <c r="R14" s="32" t="s">
        <v>146</v>
      </c>
      <c r="S14" s="32" t="s">
        <v>146</v>
      </c>
      <c r="T14" s="176" t="s">
        <v>26</v>
      </c>
      <c r="U14" s="175" t="s">
        <v>24</v>
      </c>
      <c r="V14" s="32" t="s">
        <v>146</v>
      </c>
      <c r="W14" s="32" t="s">
        <v>146</v>
      </c>
      <c r="X14" s="176" t="s">
        <v>26</v>
      </c>
      <c r="Y14" s="354"/>
      <c r="Z14" s="354"/>
    </row>
    <row r="15" spans="1:28" ht="15" thickBot="1" x14ac:dyDescent="0.4">
      <c r="A15" s="361"/>
      <c r="B15" s="362"/>
      <c r="C15" s="362"/>
      <c r="D15" s="190"/>
      <c r="E15" s="166" t="s">
        <v>29</v>
      </c>
      <c r="F15" s="33" t="s">
        <v>121</v>
      </c>
      <c r="G15" s="33" t="s">
        <v>30</v>
      </c>
      <c r="H15" s="178">
        <f>+F12</f>
        <v>2025</v>
      </c>
      <c r="I15" s="177" t="s">
        <v>29</v>
      </c>
      <c r="J15" s="33" t="s">
        <v>121</v>
      </c>
      <c r="K15" s="33" t="s">
        <v>30</v>
      </c>
      <c r="L15" s="178">
        <f>+J12</f>
        <v>2026</v>
      </c>
      <c r="M15" s="177" t="s">
        <v>29</v>
      </c>
      <c r="N15" s="33" t="s">
        <v>121</v>
      </c>
      <c r="O15" s="33" t="s">
        <v>30</v>
      </c>
      <c r="P15" s="178"/>
      <c r="Q15" s="177" t="s">
        <v>29</v>
      </c>
      <c r="R15" s="33" t="s">
        <v>121</v>
      </c>
      <c r="S15" s="33" t="s">
        <v>30</v>
      </c>
      <c r="T15" s="178"/>
      <c r="U15" s="177" t="s">
        <v>29</v>
      </c>
      <c r="V15" s="33" t="s">
        <v>121</v>
      </c>
      <c r="W15" s="33" t="s">
        <v>30</v>
      </c>
      <c r="X15" s="178"/>
      <c r="Y15" s="210" t="s">
        <v>140</v>
      </c>
      <c r="Z15" s="211">
        <f>+'5. Indirekta kostn - övr påslag'!C21</f>
        <v>0.37</v>
      </c>
    </row>
    <row r="16" spans="1:28" ht="26.25" hidden="1" customHeight="1" x14ac:dyDescent="0.35">
      <c r="A16" s="36"/>
      <c r="B16" s="37"/>
      <c r="D16" s="191"/>
      <c r="E16" s="169"/>
      <c r="G16" s="35"/>
      <c r="H16" s="180"/>
      <c r="I16" s="179"/>
      <c r="K16" s="35"/>
      <c r="L16" s="180"/>
      <c r="M16" s="179"/>
      <c r="O16" s="35"/>
      <c r="P16" s="180"/>
      <c r="Q16" s="179"/>
      <c r="S16" s="35"/>
      <c r="T16" s="180"/>
      <c r="U16" s="179"/>
      <c r="W16" s="35"/>
      <c r="X16" s="180"/>
      <c r="Y16" s="203">
        <v>694314</v>
      </c>
      <c r="Z16" s="204">
        <v>972039</v>
      </c>
    </row>
    <row r="17" spans="1:26" s="283" customFormat="1" x14ac:dyDescent="0.35">
      <c r="A17" s="349"/>
      <c r="B17" s="350"/>
      <c r="C17" s="350"/>
      <c r="D17" s="192"/>
      <c r="E17" s="170">
        <v>12</v>
      </c>
      <c r="F17" s="38"/>
      <c r="G17" s="40"/>
      <c r="H17" s="181">
        <f>E58*G17+(E58/F$13*F17)</f>
        <v>0</v>
      </c>
      <c r="I17" s="170">
        <v>12</v>
      </c>
      <c r="J17" s="38"/>
      <c r="K17" s="40"/>
      <c r="L17" s="181">
        <f>J58*K17+(J58/F$13*J17)</f>
        <v>0</v>
      </c>
      <c r="M17" s="170">
        <v>12</v>
      </c>
      <c r="N17" s="38"/>
      <c r="O17" s="40"/>
      <c r="P17" s="181">
        <f>O58*O17+(O58/F$13*N17)</f>
        <v>0</v>
      </c>
      <c r="Q17" s="170">
        <v>12</v>
      </c>
      <c r="R17" s="38"/>
      <c r="S17" s="40"/>
      <c r="T17" s="181">
        <f>T58*S17+(T58/F$13*R17)</f>
        <v>0</v>
      </c>
      <c r="U17" s="170">
        <v>12</v>
      </c>
      <c r="V17" s="38"/>
      <c r="W17" s="40"/>
      <c r="X17" s="181">
        <f>Y58*W17+(Y58/F$13*V17)</f>
        <v>0</v>
      </c>
      <c r="Y17" s="205">
        <f>+X17+T17+P17+L17+H17</f>
        <v>0</v>
      </c>
      <c r="Z17" s="206">
        <f>+Y17*(Z$15+1)</f>
        <v>0</v>
      </c>
    </row>
    <row r="18" spans="1:26" s="283" customFormat="1" x14ac:dyDescent="0.35">
      <c r="A18" s="349"/>
      <c r="B18" s="350"/>
      <c r="C18" s="350"/>
      <c r="D18" s="192"/>
      <c r="E18" s="170">
        <v>12</v>
      </c>
      <c r="F18" s="38"/>
      <c r="G18" s="40"/>
      <c r="H18" s="181">
        <f>E59*G18+(E59/F$13*F18)</f>
        <v>0</v>
      </c>
      <c r="I18" s="170">
        <v>12</v>
      </c>
      <c r="J18" s="38"/>
      <c r="K18" s="40"/>
      <c r="L18" s="181">
        <f t="shared" ref="L18:L28" si="0">J59*K18+(J59/F$13*J18)</f>
        <v>0</v>
      </c>
      <c r="M18" s="170">
        <v>12</v>
      </c>
      <c r="N18" s="38"/>
      <c r="O18" s="40"/>
      <c r="P18" s="181">
        <f t="shared" ref="P18:P28" si="1">O59*O18+(O59/F$13*N18)</f>
        <v>0</v>
      </c>
      <c r="Q18" s="170">
        <v>12</v>
      </c>
      <c r="R18" s="38"/>
      <c r="S18" s="40"/>
      <c r="T18" s="181">
        <f t="shared" ref="T18:T28" si="2">T59*S18+(T59/F$13*R18)</f>
        <v>0</v>
      </c>
      <c r="U18" s="170">
        <v>12</v>
      </c>
      <c r="V18" s="38"/>
      <c r="W18" s="40"/>
      <c r="X18" s="181">
        <f t="shared" ref="X18:X28" si="3">Y59*W18+(Y59/F$13*V18)</f>
        <v>0</v>
      </c>
      <c r="Y18" s="205">
        <f t="shared" ref="Y18:Y28" si="4">+X18+T18+P18+L18+H18</f>
        <v>0</v>
      </c>
      <c r="Z18" s="206">
        <f>+Y18*(Z$15+1)</f>
        <v>0</v>
      </c>
    </row>
    <row r="19" spans="1:26" s="283" customFormat="1" x14ac:dyDescent="0.35">
      <c r="A19" s="349"/>
      <c r="B19" s="350"/>
      <c r="C19" s="350"/>
      <c r="D19" s="192"/>
      <c r="E19" s="170">
        <v>12</v>
      </c>
      <c r="F19" s="38"/>
      <c r="G19" s="40"/>
      <c r="H19" s="181">
        <f t="shared" ref="H19:H28" si="5">E60*G19+(E60/F$13*F19)</f>
        <v>0</v>
      </c>
      <c r="I19" s="170">
        <v>12</v>
      </c>
      <c r="J19" s="38"/>
      <c r="K19" s="40"/>
      <c r="L19" s="181">
        <f t="shared" si="0"/>
        <v>0</v>
      </c>
      <c r="M19" s="170">
        <v>12</v>
      </c>
      <c r="N19" s="38"/>
      <c r="O19" s="40"/>
      <c r="P19" s="181">
        <f t="shared" si="1"/>
        <v>0</v>
      </c>
      <c r="Q19" s="170">
        <v>12</v>
      </c>
      <c r="R19" s="38"/>
      <c r="S19" s="40"/>
      <c r="T19" s="181">
        <f t="shared" si="2"/>
        <v>0</v>
      </c>
      <c r="U19" s="170">
        <v>12</v>
      </c>
      <c r="V19" s="38"/>
      <c r="W19" s="40"/>
      <c r="X19" s="181">
        <f t="shared" si="3"/>
        <v>0</v>
      </c>
      <c r="Y19" s="205">
        <f t="shared" si="4"/>
        <v>0</v>
      </c>
      <c r="Z19" s="206">
        <f t="shared" ref="Z19:Z28" si="6">+Y19*(Z$15+1)</f>
        <v>0</v>
      </c>
    </row>
    <row r="20" spans="1:26" s="283" customFormat="1" x14ac:dyDescent="0.35">
      <c r="A20" s="349"/>
      <c r="B20" s="350"/>
      <c r="C20" s="350"/>
      <c r="D20" s="192"/>
      <c r="E20" s="170">
        <v>12</v>
      </c>
      <c r="F20" s="38"/>
      <c r="G20" s="40"/>
      <c r="H20" s="181">
        <f t="shared" si="5"/>
        <v>0</v>
      </c>
      <c r="I20" s="170">
        <v>12</v>
      </c>
      <c r="J20" s="38"/>
      <c r="K20" s="40"/>
      <c r="L20" s="181">
        <f t="shared" si="0"/>
        <v>0</v>
      </c>
      <c r="M20" s="170">
        <v>12</v>
      </c>
      <c r="N20" s="38"/>
      <c r="O20" s="40"/>
      <c r="P20" s="181">
        <f t="shared" si="1"/>
        <v>0</v>
      </c>
      <c r="Q20" s="170">
        <v>12</v>
      </c>
      <c r="R20" s="38"/>
      <c r="S20" s="40"/>
      <c r="T20" s="181">
        <f t="shared" si="2"/>
        <v>0</v>
      </c>
      <c r="U20" s="170">
        <v>12</v>
      </c>
      <c r="V20" s="38"/>
      <c r="W20" s="40"/>
      <c r="X20" s="181">
        <f t="shared" si="3"/>
        <v>0</v>
      </c>
      <c r="Y20" s="205">
        <f t="shared" si="4"/>
        <v>0</v>
      </c>
      <c r="Z20" s="206">
        <f t="shared" si="6"/>
        <v>0</v>
      </c>
    </row>
    <row r="21" spans="1:26" s="283" customFormat="1" x14ac:dyDescent="0.35">
      <c r="A21" s="349"/>
      <c r="B21" s="350"/>
      <c r="C21" s="350"/>
      <c r="D21" s="192"/>
      <c r="E21" s="170">
        <v>12</v>
      </c>
      <c r="F21" s="38"/>
      <c r="G21" s="40"/>
      <c r="H21" s="181">
        <f t="shared" si="5"/>
        <v>0</v>
      </c>
      <c r="I21" s="170">
        <v>12</v>
      </c>
      <c r="J21" s="38"/>
      <c r="K21" s="40"/>
      <c r="L21" s="181">
        <f t="shared" si="0"/>
        <v>0</v>
      </c>
      <c r="M21" s="170">
        <v>12</v>
      </c>
      <c r="N21" s="38"/>
      <c r="O21" s="40"/>
      <c r="P21" s="181">
        <f t="shared" si="1"/>
        <v>0</v>
      </c>
      <c r="Q21" s="170">
        <v>12</v>
      </c>
      <c r="R21" s="38"/>
      <c r="S21" s="40"/>
      <c r="T21" s="181">
        <f t="shared" si="2"/>
        <v>0</v>
      </c>
      <c r="U21" s="170">
        <v>12</v>
      </c>
      <c r="V21" s="38"/>
      <c r="W21" s="40"/>
      <c r="X21" s="181">
        <f t="shared" si="3"/>
        <v>0</v>
      </c>
      <c r="Y21" s="205">
        <f t="shared" si="4"/>
        <v>0</v>
      </c>
      <c r="Z21" s="206">
        <f t="shared" si="6"/>
        <v>0</v>
      </c>
    </row>
    <row r="22" spans="1:26" s="283" customFormat="1" x14ac:dyDescent="0.35">
      <c r="A22" s="276"/>
      <c r="B22" s="285"/>
      <c r="C22" s="285"/>
      <c r="D22" s="192"/>
      <c r="E22" s="170">
        <v>12</v>
      </c>
      <c r="F22" s="38"/>
      <c r="G22" s="40"/>
      <c r="H22" s="181">
        <f>E63*G22+(E63/F$13*F22)</f>
        <v>0</v>
      </c>
      <c r="I22" s="170">
        <v>12</v>
      </c>
      <c r="J22" s="38"/>
      <c r="K22" s="40"/>
      <c r="L22" s="181">
        <f t="shared" si="0"/>
        <v>0</v>
      </c>
      <c r="M22" s="170">
        <v>12</v>
      </c>
      <c r="N22" s="38"/>
      <c r="O22" s="40"/>
      <c r="P22" s="181">
        <f t="shared" si="1"/>
        <v>0</v>
      </c>
      <c r="Q22" s="170">
        <v>12</v>
      </c>
      <c r="R22" s="38"/>
      <c r="S22" s="40"/>
      <c r="T22" s="181">
        <f t="shared" si="2"/>
        <v>0</v>
      </c>
      <c r="U22" s="170">
        <v>12</v>
      </c>
      <c r="V22" s="38"/>
      <c r="W22" s="40"/>
      <c r="X22" s="181">
        <f t="shared" si="3"/>
        <v>0</v>
      </c>
      <c r="Y22" s="205">
        <f t="shared" si="4"/>
        <v>0</v>
      </c>
      <c r="Z22" s="206">
        <f t="shared" si="6"/>
        <v>0</v>
      </c>
    </row>
    <row r="23" spans="1:26" s="283" customFormat="1" x14ac:dyDescent="0.35">
      <c r="A23" s="349"/>
      <c r="B23" s="350"/>
      <c r="C23" s="350"/>
      <c r="D23" s="192"/>
      <c r="E23" s="170">
        <v>12</v>
      </c>
      <c r="F23" s="38"/>
      <c r="G23" s="40"/>
      <c r="H23" s="181">
        <f t="shared" si="5"/>
        <v>0</v>
      </c>
      <c r="I23" s="170">
        <v>12</v>
      </c>
      <c r="J23" s="38"/>
      <c r="K23" s="40"/>
      <c r="L23" s="181">
        <f t="shared" si="0"/>
        <v>0</v>
      </c>
      <c r="M23" s="170">
        <v>12</v>
      </c>
      <c r="N23" s="38"/>
      <c r="O23" s="40"/>
      <c r="P23" s="181">
        <f t="shared" si="1"/>
        <v>0</v>
      </c>
      <c r="Q23" s="170">
        <v>12</v>
      </c>
      <c r="R23" s="38"/>
      <c r="S23" s="40"/>
      <c r="T23" s="181">
        <f t="shared" si="2"/>
        <v>0</v>
      </c>
      <c r="U23" s="170">
        <v>12</v>
      </c>
      <c r="V23" s="38"/>
      <c r="W23" s="40"/>
      <c r="X23" s="181">
        <f t="shared" si="3"/>
        <v>0</v>
      </c>
      <c r="Y23" s="205">
        <f t="shared" si="4"/>
        <v>0</v>
      </c>
      <c r="Z23" s="206">
        <f t="shared" si="6"/>
        <v>0</v>
      </c>
    </row>
    <row r="24" spans="1:26" s="283" customFormat="1" x14ac:dyDescent="0.35">
      <c r="A24" s="349"/>
      <c r="B24" s="350"/>
      <c r="C24" s="350"/>
      <c r="D24" s="192"/>
      <c r="E24" s="170">
        <v>12</v>
      </c>
      <c r="F24" s="38"/>
      <c r="G24" s="40"/>
      <c r="H24" s="181">
        <f t="shared" si="5"/>
        <v>0</v>
      </c>
      <c r="I24" s="170">
        <v>12</v>
      </c>
      <c r="J24" s="38"/>
      <c r="K24" s="40"/>
      <c r="L24" s="181">
        <f t="shared" si="0"/>
        <v>0</v>
      </c>
      <c r="M24" s="170">
        <v>12</v>
      </c>
      <c r="N24" s="38"/>
      <c r="O24" s="40"/>
      <c r="P24" s="181">
        <f t="shared" si="1"/>
        <v>0</v>
      </c>
      <c r="Q24" s="170">
        <v>12</v>
      </c>
      <c r="R24" s="38"/>
      <c r="S24" s="40"/>
      <c r="T24" s="181">
        <f t="shared" si="2"/>
        <v>0</v>
      </c>
      <c r="U24" s="170">
        <v>12</v>
      </c>
      <c r="V24" s="38"/>
      <c r="W24" s="40"/>
      <c r="X24" s="181">
        <f t="shared" si="3"/>
        <v>0</v>
      </c>
      <c r="Y24" s="205">
        <f t="shared" si="4"/>
        <v>0</v>
      </c>
      <c r="Z24" s="206">
        <f t="shared" si="6"/>
        <v>0</v>
      </c>
    </row>
    <row r="25" spans="1:26" s="283" customFormat="1" x14ac:dyDescent="0.35">
      <c r="A25" s="349"/>
      <c r="B25" s="350"/>
      <c r="C25" s="350"/>
      <c r="D25" s="192"/>
      <c r="E25" s="170">
        <v>12</v>
      </c>
      <c r="F25" s="38"/>
      <c r="G25" s="40"/>
      <c r="H25" s="181">
        <f t="shared" si="5"/>
        <v>0</v>
      </c>
      <c r="I25" s="170">
        <v>12</v>
      </c>
      <c r="J25" s="38"/>
      <c r="K25" s="40"/>
      <c r="L25" s="181">
        <f t="shared" si="0"/>
        <v>0</v>
      </c>
      <c r="M25" s="170">
        <v>12</v>
      </c>
      <c r="N25" s="38"/>
      <c r="O25" s="40"/>
      <c r="P25" s="181">
        <f t="shared" si="1"/>
        <v>0</v>
      </c>
      <c r="Q25" s="170">
        <v>12</v>
      </c>
      <c r="R25" s="38"/>
      <c r="S25" s="40"/>
      <c r="T25" s="181">
        <f t="shared" si="2"/>
        <v>0</v>
      </c>
      <c r="U25" s="170">
        <v>12</v>
      </c>
      <c r="V25" s="38"/>
      <c r="W25" s="40"/>
      <c r="X25" s="181">
        <f t="shared" si="3"/>
        <v>0</v>
      </c>
      <c r="Y25" s="205">
        <f t="shared" si="4"/>
        <v>0</v>
      </c>
      <c r="Z25" s="206">
        <f t="shared" si="6"/>
        <v>0</v>
      </c>
    </row>
    <row r="26" spans="1:26" s="283" customFormat="1" x14ac:dyDescent="0.35">
      <c r="A26" s="349"/>
      <c r="B26" s="350"/>
      <c r="C26" s="350"/>
      <c r="D26" s="192"/>
      <c r="E26" s="170">
        <v>12</v>
      </c>
      <c r="F26" s="38"/>
      <c r="G26" s="40"/>
      <c r="H26" s="181">
        <f t="shared" si="5"/>
        <v>0</v>
      </c>
      <c r="I26" s="170">
        <v>12</v>
      </c>
      <c r="J26" s="38"/>
      <c r="K26" s="40"/>
      <c r="L26" s="181">
        <f t="shared" si="0"/>
        <v>0</v>
      </c>
      <c r="M26" s="170">
        <v>12</v>
      </c>
      <c r="N26" s="38"/>
      <c r="O26" s="40"/>
      <c r="P26" s="181">
        <f t="shared" si="1"/>
        <v>0</v>
      </c>
      <c r="Q26" s="170">
        <v>12</v>
      </c>
      <c r="R26" s="38"/>
      <c r="S26" s="40"/>
      <c r="T26" s="181">
        <f t="shared" si="2"/>
        <v>0</v>
      </c>
      <c r="U26" s="170">
        <v>12</v>
      </c>
      <c r="V26" s="38"/>
      <c r="W26" s="40"/>
      <c r="X26" s="181">
        <f t="shared" si="3"/>
        <v>0</v>
      </c>
      <c r="Y26" s="205">
        <f t="shared" si="4"/>
        <v>0</v>
      </c>
      <c r="Z26" s="206">
        <f t="shared" si="6"/>
        <v>0</v>
      </c>
    </row>
    <row r="27" spans="1:26" s="283" customFormat="1" x14ac:dyDescent="0.35">
      <c r="A27" s="349"/>
      <c r="B27" s="350"/>
      <c r="C27" s="350"/>
      <c r="D27" s="192"/>
      <c r="E27" s="170">
        <v>12</v>
      </c>
      <c r="F27" s="38"/>
      <c r="G27" s="40"/>
      <c r="H27" s="181">
        <f t="shared" si="5"/>
        <v>0</v>
      </c>
      <c r="I27" s="170">
        <v>12</v>
      </c>
      <c r="J27" s="38"/>
      <c r="K27" s="40"/>
      <c r="L27" s="181">
        <f t="shared" si="0"/>
        <v>0</v>
      </c>
      <c r="M27" s="170">
        <v>12</v>
      </c>
      <c r="N27" s="38"/>
      <c r="O27" s="40"/>
      <c r="P27" s="181">
        <f t="shared" si="1"/>
        <v>0</v>
      </c>
      <c r="Q27" s="170">
        <v>12</v>
      </c>
      <c r="R27" s="38"/>
      <c r="S27" s="40"/>
      <c r="T27" s="181">
        <f t="shared" si="2"/>
        <v>0</v>
      </c>
      <c r="U27" s="170">
        <v>12</v>
      </c>
      <c r="V27" s="38"/>
      <c r="W27" s="40"/>
      <c r="X27" s="181">
        <f t="shared" si="3"/>
        <v>0</v>
      </c>
      <c r="Y27" s="205">
        <f t="shared" si="4"/>
        <v>0</v>
      </c>
      <c r="Z27" s="206">
        <f t="shared" si="6"/>
        <v>0</v>
      </c>
    </row>
    <row r="28" spans="1:26" s="283" customFormat="1" x14ac:dyDescent="0.35">
      <c r="A28" s="349"/>
      <c r="B28" s="350"/>
      <c r="C28" s="350"/>
      <c r="D28" s="192"/>
      <c r="E28" s="170">
        <v>12</v>
      </c>
      <c r="F28" s="38"/>
      <c r="G28" s="40"/>
      <c r="H28" s="181">
        <f t="shared" si="5"/>
        <v>0</v>
      </c>
      <c r="I28" s="170">
        <v>12</v>
      </c>
      <c r="J28" s="38"/>
      <c r="K28" s="40"/>
      <c r="L28" s="181">
        <f t="shared" si="0"/>
        <v>0</v>
      </c>
      <c r="M28" s="170">
        <v>12</v>
      </c>
      <c r="N28" s="38"/>
      <c r="O28" s="40"/>
      <c r="P28" s="181">
        <f t="shared" si="1"/>
        <v>0</v>
      </c>
      <c r="Q28" s="170">
        <v>12</v>
      </c>
      <c r="R28" s="38"/>
      <c r="S28" s="40"/>
      <c r="T28" s="181">
        <f t="shared" si="2"/>
        <v>0</v>
      </c>
      <c r="U28" s="170">
        <v>12</v>
      </c>
      <c r="V28" s="38"/>
      <c r="W28" s="40"/>
      <c r="X28" s="181">
        <f t="shared" si="3"/>
        <v>0</v>
      </c>
      <c r="Y28" s="205">
        <f t="shared" si="4"/>
        <v>0</v>
      </c>
      <c r="Z28" s="206">
        <f t="shared" si="6"/>
        <v>0</v>
      </c>
    </row>
    <row r="29" spans="1:26" ht="15" thickBot="1" x14ac:dyDescent="0.4">
      <c r="A29" s="363" t="s">
        <v>33</v>
      </c>
      <c r="B29" s="364"/>
      <c r="C29" s="364"/>
      <c r="D29" s="193"/>
      <c r="E29" s="187"/>
      <c r="F29" s="184">
        <f>SUM(F17:F28)</f>
        <v>0</v>
      </c>
      <c r="G29" s="183"/>
      <c r="H29" s="334">
        <f>SUM(H17:H28)</f>
        <v>0</v>
      </c>
      <c r="I29" s="182"/>
      <c r="J29" s="184">
        <f>SUM(J17:J28)</f>
        <v>0</v>
      </c>
      <c r="K29" s="183"/>
      <c r="L29" s="334">
        <f>SUM(L17:L28)</f>
        <v>0</v>
      </c>
      <c r="M29" s="182"/>
      <c r="N29" s="184">
        <f>SUM(N17:N28)</f>
        <v>0</v>
      </c>
      <c r="O29" s="183"/>
      <c r="P29" s="334">
        <f>SUM(P17:P28)</f>
        <v>0</v>
      </c>
      <c r="Q29" s="182"/>
      <c r="R29" s="184">
        <f>SUM(R17:R28)</f>
        <v>0</v>
      </c>
      <c r="S29" s="183"/>
      <c r="T29" s="334">
        <f>SUM(T17:T28)</f>
        <v>0</v>
      </c>
      <c r="U29" s="182"/>
      <c r="V29" s="184">
        <f>SUM(V17:V28)</f>
        <v>0</v>
      </c>
      <c r="W29" s="183"/>
      <c r="X29" s="331">
        <f>SUM(X17:X28)</f>
        <v>0</v>
      </c>
      <c r="Y29" s="332">
        <f>SUM(Y17:Y28)</f>
        <v>0</v>
      </c>
      <c r="Z29" s="333">
        <f>SUM(Z17:Z28)</f>
        <v>0</v>
      </c>
    </row>
    <row r="31" spans="1:26" x14ac:dyDescent="0.35">
      <c r="Y31" s="274"/>
      <c r="Z31" s="274"/>
    </row>
    <row r="33" spans="26:26" x14ac:dyDescent="0.35">
      <c r="Z33" s="274"/>
    </row>
    <row r="34" spans="26:26" x14ac:dyDescent="0.35">
      <c r="Z34" s="274"/>
    </row>
    <row r="35" spans="26:26" ht="19.5" customHeight="1" x14ac:dyDescent="0.35">
      <c r="Z35" s="274"/>
    </row>
    <row r="48" spans="26:26" ht="15" customHeight="1" x14ac:dyDescent="0.35"/>
    <row r="50" spans="1:25" x14ac:dyDescent="0.35">
      <c r="B50" s="202" t="s">
        <v>125</v>
      </c>
      <c r="C50" s="202" t="s">
        <v>126</v>
      </c>
    </row>
    <row r="53" spans="1:25" x14ac:dyDescent="0.35">
      <c r="B53" t="s">
        <v>51</v>
      </c>
      <c r="F53" t="s">
        <v>52</v>
      </c>
      <c r="H53" s="28"/>
      <c r="I53" s="28"/>
      <c r="J53" s="28"/>
      <c r="K53" t="s">
        <v>7</v>
      </c>
      <c r="M53" s="28"/>
      <c r="N53" s="28"/>
      <c r="O53" s="28"/>
      <c r="P53" t="s">
        <v>8</v>
      </c>
      <c r="U53" t="s">
        <v>9</v>
      </c>
    </row>
    <row r="54" spans="1:25" x14ac:dyDescent="0.35">
      <c r="B54" s="29" t="s">
        <v>17</v>
      </c>
      <c r="C54" s="29" t="s">
        <v>16</v>
      </c>
      <c r="D54" s="29" t="s">
        <v>16</v>
      </c>
      <c r="E54" s="29" t="s">
        <v>18</v>
      </c>
      <c r="F54" s="29" t="s">
        <v>16</v>
      </c>
      <c r="G54" s="29" t="s">
        <v>17</v>
      </c>
      <c r="H54" s="29" t="s">
        <v>16</v>
      </c>
      <c r="I54" s="29" t="s">
        <v>16</v>
      </c>
      <c r="J54" s="29" t="s">
        <v>18</v>
      </c>
      <c r="K54" s="29" t="s">
        <v>16</v>
      </c>
      <c r="L54" s="29" t="s">
        <v>17</v>
      </c>
      <c r="M54" s="29" t="s">
        <v>16</v>
      </c>
      <c r="N54" s="29" t="s">
        <v>16</v>
      </c>
      <c r="O54" s="29" t="s">
        <v>18</v>
      </c>
      <c r="P54" s="29" t="s">
        <v>16</v>
      </c>
      <c r="Q54" s="29" t="s">
        <v>17</v>
      </c>
      <c r="R54" s="29" t="s">
        <v>16</v>
      </c>
      <c r="S54" s="29" t="s">
        <v>16</v>
      </c>
      <c r="T54" s="29" t="s">
        <v>18</v>
      </c>
      <c r="U54" s="29" t="s">
        <v>16</v>
      </c>
      <c r="V54" s="29" t="s">
        <v>17</v>
      </c>
      <c r="W54" s="29" t="s">
        <v>16</v>
      </c>
      <c r="X54" s="29" t="s">
        <v>16</v>
      </c>
      <c r="Y54" s="29" t="s">
        <v>18</v>
      </c>
    </row>
    <row r="55" spans="1:25" x14ac:dyDescent="0.35">
      <c r="A55" s="8"/>
      <c r="B55" s="31" t="s">
        <v>21</v>
      </c>
      <c r="C55" s="31" t="s">
        <v>22</v>
      </c>
      <c r="D55" s="31" t="s">
        <v>23</v>
      </c>
      <c r="E55" s="31" t="s">
        <v>25</v>
      </c>
      <c r="F55" s="31" t="s">
        <v>20</v>
      </c>
      <c r="G55" s="31" t="s">
        <v>21</v>
      </c>
      <c r="H55" s="31" t="s">
        <v>22</v>
      </c>
      <c r="I55" s="31" t="s">
        <v>23</v>
      </c>
      <c r="J55" s="31" t="s">
        <v>25</v>
      </c>
      <c r="K55" s="31" t="s">
        <v>20</v>
      </c>
      <c r="L55" s="31" t="s">
        <v>21</v>
      </c>
      <c r="M55" s="31" t="s">
        <v>22</v>
      </c>
      <c r="N55" s="31" t="s">
        <v>23</v>
      </c>
      <c r="O55" s="31" t="s">
        <v>25</v>
      </c>
      <c r="P55" s="31" t="s">
        <v>20</v>
      </c>
      <c r="Q55" s="31" t="s">
        <v>21</v>
      </c>
      <c r="R55" s="31" t="s">
        <v>22</v>
      </c>
      <c r="S55" s="31" t="s">
        <v>23</v>
      </c>
      <c r="T55" s="31" t="s">
        <v>25</v>
      </c>
      <c r="U55" s="31" t="s">
        <v>20</v>
      </c>
      <c r="V55" s="31" t="s">
        <v>21</v>
      </c>
      <c r="W55" s="31" t="s">
        <v>22</v>
      </c>
      <c r="X55" s="31" t="s">
        <v>23</v>
      </c>
      <c r="Y55" s="31" t="s">
        <v>25</v>
      </c>
    </row>
    <row r="56" spans="1:25" x14ac:dyDescent="0.35">
      <c r="A56" s="8"/>
      <c r="B56" s="33" t="s">
        <v>27</v>
      </c>
      <c r="C56" s="33" t="s">
        <v>28</v>
      </c>
      <c r="D56" s="33"/>
      <c r="E56" s="34"/>
      <c r="F56" s="33"/>
      <c r="G56" s="33" t="s">
        <v>27</v>
      </c>
      <c r="H56" s="33" t="s">
        <v>28</v>
      </c>
      <c r="I56" s="34"/>
      <c r="J56" s="33"/>
      <c r="K56" s="33"/>
      <c r="L56" s="33" t="s">
        <v>27</v>
      </c>
      <c r="M56" s="33" t="s">
        <v>28</v>
      </c>
      <c r="N56" s="34"/>
      <c r="O56" s="33"/>
      <c r="P56" s="33"/>
      <c r="Q56" s="33" t="s">
        <v>27</v>
      </c>
      <c r="R56" s="33" t="s">
        <v>28</v>
      </c>
      <c r="S56" s="34"/>
      <c r="T56" s="33"/>
      <c r="U56" s="33"/>
      <c r="V56" s="33" t="s">
        <v>27</v>
      </c>
      <c r="W56" s="33" t="s">
        <v>28</v>
      </c>
      <c r="X56" s="34"/>
      <c r="Y56" s="33"/>
    </row>
    <row r="57" spans="1:25" x14ac:dyDescent="0.35">
      <c r="A57" s="8"/>
      <c r="B57" s="35">
        <f>1+C7</f>
        <v>1.0329999999999999</v>
      </c>
      <c r="C57" s="35">
        <v>1.02</v>
      </c>
      <c r="D57" s="35">
        <f>+C8+1</f>
        <v>1.5449999999999999</v>
      </c>
      <c r="E57" s="35"/>
      <c r="F57" s="35"/>
      <c r="G57" s="35">
        <f>1+D7</f>
        <v>1.03</v>
      </c>
      <c r="H57" s="35">
        <v>1.02</v>
      </c>
      <c r="I57" s="35">
        <f>+D8+1</f>
        <v>1.55</v>
      </c>
      <c r="J57" s="35"/>
      <c r="K57" s="35"/>
      <c r="L57" s="35">
        <f>1+E7</f>
        <v>1.03</v>
      </c>
      <c r="M57" s="35">
        <v>1.02</v>
      </c>
      <c r="N57" s="35">
        <f>+E8+1</f>
        <v>1.55</v>
      </c>
      <c r="O57" s="35"/>
      <c r="P57" s="35"/>
      <c r="Q57" s="35">
        <f>1+F7</f>
        <v>1.03</v>
      </c>
      <c r="R57" s="35">
        <v>1.02</v>
      </c>
      <c r="S57" s="35">
        <f>+F8+1</f>
        <v>1.55</v>
      </c>
      <c r="T57" s="35"/>
      <c r="U57" s="35"/>
      <c r="V57" s="35">
        <f>1+G7</f>
        <v>1.03</v>
      </c>
      <c r="W57" s="35">
        <v>1.02</v>
      </c>
      <c r="X57" s="35">
        <f>+G8+1</f>
        <v>1.55</v>
      </c>
      <c r="Y57" s="35"/>
    </row>
    <row r="58" spans="1:25" x14ac:dyDescent="0.35">
      <c r="A58" s="8"/>
      <c r="B58" s="199">
        <f t="shared" ref="B58:B69" si="7">+B$57*D17</f>
        <v>0</v>
      </c>
      <c r="C58" s="199">
        <f t="shared" ref="C58:D69" si="8">+C$57*B58</f>
        <v>0</v>
      </c>
      <c r="D58" s="199">
        <f t="shared" si="8"/>
        <v>0</v>
      </c>
      <c r="E58" s="199">
        <f t="shared" ref="E58:E69" si="9">D58*E17</f>
        <v>0</v>
      </c>
      <c r="F58" s="39">
        <f t="shared" ref="F58:F69" si="10">+B58</f>
        <v>0</v>
      </c>
      <c r="G58" s="39">
        <f t="shared" ref="G58:I69" si="11">+G$57*F58</f>
        <v>0</v>
      </c>
      <c r="H58" s="39">
        <f t="shared" si="11"/>
        <v>0</v>
      </c>
      <c r="I58" s="39">
        <f t="shared" si="11"/>
        <v>0</v>
      </c>
      <c r="J58" s="39">
        <f t="shared" ref="J58:J69" si="12">I58*I17</f>
        <v>0</v>
      </c>
      <c r="K58" s="199">
        <f t="shared" ref="K58:K69" si="13">+G58</f>
        <v>0</v>
      </c>
      <c r="L58" s="199">
        <f t="shared" ref="L58:N69" si="14">+L$57*K58</f>
        <v>0</v>
      </c>
      <c r="M58" s="199">
        <f t="shared" si="14"/>
        <v>0</v>
      </c>
      <c r="N58" s="199">
        <f t="shared" si="14"/>
        <v>0</v>
      </c>
      <c r="O58" s="199">
        <f t="shared" ref="O58:O69" si="15">N58*M17</f>
        <v>0</v>
      </c>
      <c r="P58" s="39">
        <f t="shared" ref="P58:P69" si="16">+L58</f>
        <v>0</v>
      </c>
      <c r="Q58" s="39">
        <f t="shared" ref="Q58:S69" si="17">+Q$57*P58</f>
        <v>0</v>
      </c>
      <c r="R58" s="39">
        <f t="shared" si="17"/>
        <v>0</v>
      </c>
      <c r="S58" s="39">
        <f t="shared" si="17"/>
        <v>0</v>
      </c>
      <c r="T58" s="39">
        <f t="shared" ref="T58:T69" si="18">S58*Q17</f>
        <v>0</v>
      </c>
      <c r="U58" s="199">
        <f t="shared" ref="U58:U69" si="19">+Q58</f>
        <v>0</v>
      </c>
      <c r="V58" s="199">
        <f t="shared" ref="V58:X69" si="20">+V$57*U58</f>
        <v>0</v>
      </c>
      <c r="W58" s="199">
        <f t="shared" si="20"/>
        <v>0</v>
      </c>
      <c r="X58" s="199">
        <f t="shared" si="20"/>
        <v>0</v>
      </c>
      <c r="Y58" s="199">
        <f t="shared" ref="Y58:Y69" si="21">X58*U17</f>
        <v>0</v>
      </c>
    </row>
    <row r="59" spans="1:25" x14ac:dyDescent="0.35">
      <c r="B59" s="199">
        <f t="shared" si="7"/>
        <v>0</v>
      </c>
      <c r="C59" s="199">
        <f t="shared" si="8"/>
        <v>0</v>
      </c>
      <c r="D59" s="199">
        <f t="shared" si="8"/>
        <v>0</v>
      </c>
      <c r="E59" s="199">
        <f t="shared" si="9"/>
        <v>0</v>
      </c>
      <c r="F59" s="39">
        <f t="shared" si="10"/>
        <v>0</v>
      </c>
      <c r="G59" s="39">
        <f t="shared" si="11"/>
        <v>0</v>
      </c>
      <c r="H59" s="39">
        <f t="shared" si="11"/>
        <v>0</v>
      </c>
      <c r="I59" s="39">
        <f t="shared" si="11"/>
        <v>0</v>
      </c>
      <c r="J59" s="39">
        <f t="shared" si="12"/>
        <v>0</v>
      </c>
      <c r="K59" s="199">
        <f t="shared" si="13"/>
        <v>0</v>
      </c>
      <c r="L59" s="199">
        <f t="shared" si="14"/>
        <v>0</v>
      </c>
      <c r="M59" s="199">
        <f t="shared" si="14"/>
        <v>0</v>
      </c>
      <c r="N59" s="199">
        <f t="shared" si="14"/>
        <v>0</v>
      </c>
      <c r="O59" s="199">
        <f t="shared" si="15"/>
        <v>0</v>
      </c>
      <c r="P59" s="39">
        <f t="shared" si="16"/>
        <v>0</v>
      </c>
      <c r="Q59" s="39">
        <f t="shared" si="17"/>
        <v>0</v>
      </c>
      <c r="R59" s="39">
        <f t="shared" si="17"/>
        <v>0</v>
      </c>
      <c r="S59" s="39">
        <f t="shared" si="17"/>
        <v>0</v>
      </c>
      <c r="T59" s="39">
        <f t="shared" si="18"/>
        <v>0</v>
      </c>
      <c r="U59" s="199">
        <f t="shared" si="19"/>
        <v>0</v>
      </c>
      <c r="V59" s="199">
        <f t="shared" si="20"/>
        <v>0</v>
      </c>
      <c r="W59" s="199">
        <f t="shared" si="20"/>
        <v>0</v>
      </c>
      <c r="X59" s="199">
        <f t="shared" si="20"/>
        <v>0</v>
      </c>
      <c r="Y59" s="199">
        <f t="shared" si="21"/>
        <v>0</v>
      </c>
    </row>
    <row r="60" spans="1:25" x14ac:dyDescent="0.35">
      <c r="B60" s="199">
        <f t="shared" si="7"/>
        <v>0</v>
      </c>
      <c r="C60" s="199">
        <f t="shared" si="8"/>
        <v>0</v>
      </c>
      <c r="D60" s="199">
        <f t="shared" si="8"/>
        <v>0</v>
      </c>
      <c r="E60" s="199">
        <f t="shared" si="9"/>
        <v>0</v>
      </c>
      <c r="F60" s="39">
        <f t="shared" si="10"/>
        <v>0</v>
      </c>
      <c r="G60" s="39">
        <f t="shared" si="11"/>
        <v>0</v>
      </c>
      <c r="H60" s="39">
        <f t="shared" si="11"/>
        <v>0</v>
      </c>
      <c r="I60" s="39">
        <f t="shared" si="11"/>
        <v>0</v>
      </c>
      <c r="J60" s="39">
        <f t="shared" si="12"/>
        <v>0</v>
      </c>
      <c r="K60" s="199">
        <f t="shared" si="13"/>
        <v>0</v>
      </c>
      <c r="L60" s="199">
        <f t="shared" si="14"/>
        <v>0</v>
      </c>
      <c r="M60" s="199">
        <f t="shared" si="14"/>
        <v>0</v>
      </c>
      <c r="N60" s="199">
        <f t="shared" si="14"/>
        <v>0</v>
      </c>
      <c r="O60" s="199">
        <f t="shared" si="15"/>
        <v>0</v>
      </c>
      <c r="P60" s="39">
        <f t="shared" si="16"/>
        <v>0</v>
      </c>
      <c r="Q60" s="39">
        <f t="shared" si="17"/>
        <v>0</v>
      </c>
      <c r="R60" s="39">
        <f t="shared" si="17"/>
        <v>0</v>
      </c>
      <c r="S60" s="39">
        <f t="shared" si="17"/>
        <v>0</v>
      </c>
      <c r="T60" s="39">
        <f t="shared" si="18"/>
        <v>0</v>
      </c>
      <c r="U60" s="199">
        <f t="shared" si="19"/>
        <v>0</v>
      </c>
      <c r="V60" s="199">
        <f t="shared" si="20"/>
        <v>0</v>
      </c>
      <c r="W60" s="199">
        <f t="shared" si="20"/>
        <v>0</v>
      </c>
      <c r="X60" s="199">
        <f t="shared" si="20"/>
        <v>0</v>
      </c>
      <c r="Y60" s="199">
        <f t="shared" si="21"/>
        <v>0</v>
      </c>
    </row>
    <row r="61" spans="1:25" ht="15" customHeight="1" x14ac:dyDescent="0.35">
      <c r="B61" s="199">
        <f t="shared" si="7"/>
        <v>0</v>
      </c>
      <c r="C61" s="199">
        <f t="shared" si="8"/>
        <v>0</v>
      </c>
      <c r="D61" s="199">
        <f t="shared" si="8"/>
        <v>0</v>
      </c>
      <c r="E61" s="199">
        <f t="shared" si="9"/>
        <v>0</v>
      </c>
      <c r="F61" s="39">
        <f t="shared" si="10"/>
        <v>0</v>
      </c>
      <c r="G61" s="39">
        <f t="shared" si="11"/>
        <v>0</v>
      </c>
      <c r="H61" s="39">
        <f t="shared" si="11"/>
        <v>0</v>
      </c>
      <c r="I61" s="39">
        <f t="shared" si="11"/>
        <v>0</v>
      </c>
      <c r="J61" s="39">
        <f t="shared" si="12"/>
        <v>0</v>
      </c>
      <c r="K61" s="199">
        <f t="shared" si="13"/>
        <v>0</v>
      </c>
      <c r="L61" s="199">
        <f t="shared" si="14"/>
        <v>0</v>
      </c>
      <c r="M61" s="199">
        <f t="shared" si="14"/>
        <v>0</v>
      </c>
      <c r="N61" s="199">
        <f t="shared" si="14"/>
        <v>0</v>
      </c>
      <c r="O61" s="199">
        <f t="shared" si="15"/>
        <v>0</v>
      </c>
      <c r="P61" s="39">
        <f t="shared" si="16"/>
        <v>0</v>
      </c>
      <c r="Q61" s="39">
        <f t="shared" si="17"/>
        <v>0</v>
      </c>
      <c r="R61" s="39">
        <f t="shared" si="17"/>
        <v>0</v>
      </c>
      <c r="S61" s="39">
        <f t="shared" si="17"/>
        <v>0</v>
      </c>
      <c r="T61" s="39">
        <f t="shared" si="18"/>
        <v>0</v>
      </c>
      <c r="U61" s="199">
        <f t="shared" si="19"/>
        <v>0</v>
      </c>
      <c r="V61" s="199">
        <f t="shared" si="20"/>
        <v>0</v>
      </c>
      <c r="W61" s="199">
        <f t="shared" si="20"/>
        <v>0</v>
      </c>
      <c r="X61" s="199">
        <f t="shared" si="20"/>
        <v>0</v>
      </c>
      <c r="Y61" s="199">
        <f t="shared" si="21"/>
        <v>0</v>
      </c>
    </row>
    <row r="62" spans="1:25" x14ac:dyDescent="0.35">
      <c r="B62" s="199">
        <f t="shared" si="7"/>
        <v>0</v>
      </c>
      <c r="C62" s="199">
        <f t="shared" si="8"/>
        <v>0</v>
      </c>
      <c r="D62" s="199">
        <f t="shared" si="8"/>
        <v>0</v>
      </c>
      <c r="E62" s="199">
        <f t="shared" si="9"/>
        <v>0</v>
      </c>
      <c r="F62" s="39">
        <f t="shared" si="10"/>
        <v>0</v>
      </c>
      <c r="G62" s="39">
        <f t="shared" si="11"/>
        <v>0</v>
      </c>
      <c r="H62" s="39">
        <f t="shared" si="11"/>
        <v>0</v>
      </c>
      <c r="I62" s="39">
        <f t="shared" si="11"/>
        <v>0</v>
      </c>
      <c r="J62" s="39">
        <f t="shared" si="12"/>
        <v>0</v>
      </c>
      <c r="K62" s="199">
        <f t="shared" si="13"/>
        <v>0</v>
      </c>
      <c r="L62" s="199">
        <f t="shared" si="14"/>
        <v>0</v>
      </c>
      <c r="M62" s="199">
        <f t="shared" si="14"/>
        <v>0</v>
      </c>
      <c r="N62" s="199">
        <f t="shared" si="14"/>
        <v>0</v>
      </c>
      <c r="O62" s="199">
        <f t="shared" si="15"/>
        <v>0</v>
      </c>
      <c r="P62" s="39">
        <f t="shared" si="16"/>
        <v>0</v>
      </c>
      <c r="Q62" s="39">
        <f t="shared" si="17"/>
        <v>0</v>
      </c>
      <c r="R62" s="39">
        <f t="shared" si="17"/>
        <v>0</v>
      </c>
      <c r="S62" s="39">
        <f t="shared" si="17"/>
        <v>0</v>
      </c>
      <c r="T62" s="39">
        <f t="shared" si="18"/>
        <v>0</v>
      </c>
      <c r="U62" s="199">
        <f t="shared" si="19"/>
        <v>0</v>
      </c>
      <c r="V62" s="199">
        <f t="shared" si="20"/>
        <v>0</v>
      </c>
      <c r="W62" s="199">
        <f t="shared" si="20"/>
        <v>0</v>
      </c>
      <c r="X62" s="199">
        <f t="shared" si="20"/>
        <v>0</v>
      </c>
      <c r="Y62" s="199">
        <f t="shared" si="21"/>
        <v>0</v>
      </c>
    </row>
    <row r="63" spans="1:25" x14ac:dyDescent="0.35">
      <c r="B63" s="199">
        <f t="shared" si="7"/>
        <v>0</v>
      </c>
      <c r="C63" s="199">
        <f t="shared" si="8"/>
        <v>0</v>
      </c>
      <c r="D63" s="199">
        <f t="shared" si="8"/>
        <v>0</v>
      </c>
      <c r="E63" s="199">
        <f t="shared" si="9"/>
        <v>0</v>
      </c>
      <c r="F63" s="39">
        <f t="shared" si="10"/>
        <v>0</v>
      </c>
      <c r="G63" s="39">
        <f t="shared" si="11"/>
        <v>0</v>
      </c>
      <c r="H63" s="39">
        <f t="shared" si="11"/>
        <v>0</v>
      </c>
      <c r="I63" s="39">
        <f t="shared" si="11"/>
        <v>0</v>
      </c>
      <c r="J63" s="39">
        <f t="shared" si="12"/>
        <v>0</v>
      </c>
      <c r="K63" s="199">
        <f t="shared" si="13"/>
        <v>0</v>
      </c>
      <c r="L63" s="199">
        <f t="shared" si="14"/>
        <v>0</v>
      </c>
      <c r="M63" s="199">
        <f t="shared" si="14"/>
        <v>0</v>
      </c>
      <c r="N63" s="199">
        <f t="shared" si="14"/>
        <v>0</v>
      </c>
      <c r="O63" s="199">
        <f t="shared" si="15"/>
        <v>0</v>
      </c>
      <c r="P63" s="39">
        <f t="shared" si="16"/>
        <v>0</v>
      </c>
      <c r="Q63" s="39">
        <f t="shared" si="17"/>
        <v>0</v>
      </c>
      <c r="R63" s="39">
        <f t="shared" si="17"/>
        <v>0</v>
      </c>
      <c r="S63" s="39">
        <f t="shared" si="17"/>
        <v>0</v>
      </c>
      <c r="T63" s="39">
        <f t="shared" si="18"/>
        <v>0</v>
      </c>
      <c r="U63" s="199">
        <f t="shared" si="19"/>
        <v>0</v>
      </c>
      <c r="V63" s="199">
        <f t="shared" si="20"/>
        <v>0</v>
      </c>
      <c r="W63" s="199">
        <f t="shared" si="20"/>
        <v>0</v>
      </c>
      <c r="X63" s="199">
        <f t="shared" si="20"/>
        <v>0</v>
      </c>
      <c r="Y63" s="199">
        <f t="shared" si="21"/>
        <v>0</v>
      </c>
    </row>
    <row r="64" spans="1:25" x14ac:dyDescent="0.35">
      <c r="B64" s="199">
        <f t="shared" si="7"/>
        <v>0</v>
      </c>
      <c r="C64" s="199">
        <f t="shared" si="8"/>
        <v>0</v>
      </c>
      <c r="D64" s="199">
        <f t="shared" si="8"/>
        <v>0</v>
      </c>
      <c r="E64" s="199">
        <f t="shared" si="9"/>
        <v>0</v>
      </c>
      <c r="F64" s="39">
        <f t="shared" si="10"/>
        <v>0</v>
      </c>
      <c r="G64" s="39">
        <f t="shared" si="11"/>
        <v>0</v>
      </c>
      <c r="H64" s="39">
        <f t="shared" si="11"/>
        <v>0</v>
      </c>
      <c r="I64" s="39">
        <f t="shared" si="11"/>
        <v>0</v>
      </c>
      <c r="J64" s="39">
        <f t="shared" si="12"/>
        <v>0</v>
      </c>
      <c r="K64" s="199">
        <f t="shared" si="13"/>
        <v>0</v>
      </c>
      <c r="L64" s="199">
        <f t="shared" si="14"/>
        <v>0</v>
      </c>
      <c r="M64" s="199">
        <f t="shared" si="14"/>
        <v>0</v>
      </c>
      <c r="N64" s="199">
        <f t="shared" si="14"/>
        <v>0</v>
      </c>
      <c r="O64" s="199">
        <f t="shared" si="15"/>
        <v>0</v>
      </c>
      <c r="P64" s="39">
        <f t="shared" si="16"/>
        <v>0</v>
      </c>
      <c r="Q64" s="39">
        <f t="shared" si="17"/>
        <v>0</v>
      </c>
      <c r="R64" s="39">
        <f t="shared" si="17"/>
        <v>0</v>
      </c>
      <c r="S64" s="39">
        <f t="shared" si="17"/>
        <v>0</v>
      </c>
      <c r="T64" s="39">
        <f t="shared" si="18"/>
        <v>0</v>
      </c>
      <c r="U64" s="199">
        <f t="shared" si="19"/>
        <v>0</v>
      </c>
      <c r="V64" s="199">
        <f t="shared" si="20"/>
        <v>0</v>
      </c>
      <c r="W64" s="199">
        <f t="shared" si="20"/>
        <v>0</v>
      </c>
      <c r="X64" s="199">
        <f t="shared" si="20"/>
        <v>0</v>
      </c>
      <c r="Y64" s="199">
        <f t="shared" si="21"/>
        <v>0</v>
      </c>
    </row>
    <row r="65" spans="2:25" x14ac:dyDescent="0.35">
      <c r="B65" s="199">
        <f t="shared" si="7"/>
        <v>0</v>
      </c>
      <c r="C65" s="199">
        <f t="shared" si="8"/>
        <v>0</v>
      </c>
      <c r="D65" s="199">
        <f t="shared" si="8"/>
        <v>0</v>
      </c>
      <c r="E65" s="199">
        <f t="shared" si="9"/>
        <v>0</v>
      </c>
      <c r="F65" s="39">
        <f t="shared" si="10"/>
        <v>0</v>
      </c>
      <c r="G65" s="39">
        <f t="shared" si="11"/>
        <v>0</v>
      </c>
      <c r="H65" s="39">
        <f t="shared" si="11"/>
        <v>0</v>
      </c>
      <c r="I65" s="39">
        <f t="shared" si="11"/>
        <v>0</v>
      </c>
      <c r="J65" s="39">
        <f t="shared" si="12"/>
        <v>0</v>
      </c>
      <c r="K65" s="199">
        <f t="shared" si="13"/>
        <v>0</v>
      </c>
      <c r="L65" s="199">
        <f t="shared" si="14"/>
        <v>0</v>
      </c>
      <c r="M65" s="199">
        <f t="shared" si="14"/>
        <v>0</v>
      </c>
      <c r="N65" s="199">
        <f t="shared" si="14"/>
        <v>0</v>
      </c>
      <c r="O65" s="199">
        <f t="shared" si="15"/>
        <v>0</v>
      </c>
      <c r="P65" s="39">
        <f t="shared" si="16"/>
        <v>0</v>
      </c>
      <c r="Q65" s="39">
        <f t="shared" si="17"/>
        <v>0</v>
      </c>
      <c r="R65" s="39">
        <f t="shared" si="17"/>
        <v>0</v>
      </c>
      <c r="S65" s="39">
        <f t="shared" si="17"/>
        <v>0</v>
      </c>
      <c r="T65" s="39">
        <f t="shared" si="18"/>
        <v>0</v>
      </c>
      <c r="U65" s="199">
        <f t="shared" si="19"/>
        <v>0</v>
      </c>
      <c r="V65" s="199">
        <f t="shared" si="20"/>
        <v>0</v>
      </c>
      <c r="W65" s="199">
        <f t="shared" si="20"/>
        <v>0</v>
      </c>
      <c r="X65" s="199">
        <f t="shared" si="20"/>
        <v>0</v>
      </c>
      <c r="Y65" s="199">
        <f t="shared" si="21"/>
        <v>0</v>
      </c>
    </row>
    <row r="66" spans="2:25" ht="15" customHeight="1" x14ac:dyDescent="0.35">
      <c r="B66" s="199">
        <f t="shared" si="7"/>
        <v>0</v>
      </c>
      <c r="C66" s="199">
        <f t="shared" si="8"/>
        <v>0</v>
      </c>
      <c r="D66" s="199">
        <f t="shared" si="8"/>
        <v>0</v>
      </c>
      <c r="E66" s="199">
        <f t="shared" si="9"/>
        <v>0</v>
      </c>
      <c r="F66" s="39">
        <f t="shared" si="10"/>
        <v>0</v>
      </c>
      <c r="G66" s="39">
        <f t="shared" si="11"/>
        <v>0</v>
      </c>
      <c r="H66" s="39">
        <f t="shared" si="11"/>
        <v>0</v>
      </c>
      <c r="I66" s="39">
        <f t="shared" si="11"/>
        <v>0</v>
      </c>
      <c r="J66" s="39">
        <f t="shared" si="12"/>
        <v>0</v>
      </c>
      <c r="K66" s="199">
        <f t="shared" si="13"/>
        <v>0</v>
      </c>
      <c r="L66" s="199">
        <f t="shared" si="14"/>
        <v>0</v>
      </c>
      <c r="M66" s="199">
        <f t="shared" si="14"/>
        <v>0</v>
      </c>
      <c r="N66" s="199">
        <f t="shared" si="14"/>
        <v>0</v>
      </c>
      <c r="O66" s="199">
        <f t="shared" si="15"/>
        <v>0</v>
      </c>
      <c r="P66" s="39">
        <f t="shared" si="16"/>
        <v>0</v>
      </c>
      <c r="Q66" s="39">
        <f t="shared" si="17"/>
        <v>0</v>
      </c>
      <c r="R66" s="39">
        <f t="shared" si="17"/>
        <v>0</v>
      </c>
      <c r="S66" s="39">
        <f t="shared" si="17"/>
        <v>0</v>
      </c>
      <c r="T66" s="39">
        <f t="shared" si="18"/>
        <v>0</v>
      </c>
      <c r="U66" s="199">
        <f t="shared" si="19"/>
        <v>0</v>
      </c>
      <c r="V66" s="199">
        <f t="shared" si="20"/>
        <v>0</v>
      </c>
      <c r="W66" s="199">
        <f t="shared" si="20"/>
        <v>0</v>
      </c>
      <c r="X66" s="199">
        <f t="shared" si="20"/>
        <v>0</v>
      </c>
      <c r="Y66" s="199">
        <f t="shared" si="21"/>
        <v>0</v>
      </c>
    </row>
    <row r="67" spans="2:25" x14ac:dyDescent="0.35">
      <c r="B67" s="199">
        <f t="shared" si="7"/>
        <v>0</v>
      </c>
      <c r="C67" s="199">
        <f t="shared" si="8"/>
        <v>0</v>
      </c>
      <c r="D67" s="199">
        <f t="shared" si="8"/>
        <v>0</v>
      </c>
      <c r="E67" s="199">
        <f t="shared" si="9"/>
        <v>0</v>
      </c>
      <c r="F67" s="39">
        <f t="shared" si="10"/>
        <v>0</v>
      </c>
      <c r="G67" s="39">
        <f t="shared" si="11"/>
        <v>0</v>
      </c>
      <c r="H67" s="39">
        <f t="shared" si="11"/>
        <v>0</v>
      </c>
      <c r="I67" s="39">
        <f t="shared" si="11"/>
        <v>0</v>
      </c>
      <c r="J67" s="39">
        <f t="shared" si="12"/>
        <v>0</v>
      </c>
      <c r="K67" s="199">
        <f t="shared" si="13"/>
        <v>0</v>
      </c>
      <c r="L67" s="199">
        <f t="shared" si="14"/>
        <v>0</v>
      </c>
      <c r="M67" s="199">
        <f t="shared" si="14"/>
        <v>0</v>
      </c>
      <c r="N67" s="199">
        <f t="shared" si="14"/>
        <v>0</v>
      </c>
      <c r="O67" s="199">
        <f t="shared" si="15"/>
        <v>0</v>
      </c>
      <c r="P67" s="39">
        <f t="shared" si="16"/>
        <v>0</v>
      </c>
      <c r="Q67" s="39">
        <f t="shared" si="17"/>
        <v>0</v>
      </c>
      <c r="R67" s="39">
        <f t="shared" si="17"/>
        <v>0</v>
      </c>
      <c r="S67" s="39">
        <f t="shared" si="17"/>
        <v>0</v>
      </c>
      <c r="T67" s="39">
        <f t="shared" si="18"/>
        <v>0</v>
      </c>
      <c r="U67" s="199">
        <f t="shared" si="19"/>
        <v>0</v>
      </c>
      <c r="V67" s="199">
        <f t="shared" si="20"/>
        <v>0</v>
      </c>
      <c r="W67" s="199">
        <f t="shared" si="20"/>
        <v>0</v>
      </c>
      <c r="X67" s="199">
        <f t="shared" si="20"/>
        <v>0</v>
      </c>
      <c r="Y67" s="199">
        <f t="shared" si="21"/>
        <v>0</v>
      </c>
    </row>
    <row r="68" spans="2:25" x14ac:dyDescent="0.35">
      <c r="B68" s="199">
        <f t="shared" si="7"/>
        <v>0</v>
      </c>
      <c r="C68" s="199">
        <f t="shared" si="8"/>
        <v>0</v>
      </c>
      <c r="D68" s="199">
        <f t="shared" si="8"/>
        <v>0</v>
      </c>
      <c r="E68" s="199">
        <f t="shared" si="9"/>
        <v>0</v>
      </c>
      <c r="F68" s="39">
        <f t="shared" si="10"/>
        <v>0</v>
      </c>
      <c r="G68" s="39">
        <f t="shared" si="11"/>
        <v>0</v>
      </c>
      <c r="H68" s="39">
        <f t="shared" si="11"/>
        <v>0</v>
      </c>
      <c r="I68" s="39">
        <f t="shared" si="11"/>
        <v>0</v>
      </c>
      <c r="J68" s="39">
        <f t="shared" si="12"/>
        <v>0</v>
      </c>
      <c r="K68" s="199">
        <f t="shared" si="13"/>
        <v>0</v>
      </c>
      <c r="L68" s="199">
        <f t="shared" si="14"/>
        <v>0</v>
      </c>
      <c r="M68" s="199">
        <f t="shared" si="14"/>
        <v>0</v>
      </c>
      <c r="N68" s="199">
        <f t="shared" si="14"/>
        <v>0</v>
      </c>
      <c r="O68" s="199">
        <f t="shared" si="15"/>
        <v>0</v>
      </c>
      <c r="P68" s="39">
        <f t="shared" si="16"/>
        <v>0</v>
      </c>
      <c r="Q68" s="39">
        <f t="shared" si="17"/>
        <v>0</v>
      </c>
      <c r="R68" s="39">
        <f t="shared" si="17"/>
        <v>0</v>
      </c>
      <c r="S68" s="39">
        <f t="shared" si="17"/>
        <v>0</v>
      </c>
      <c r="T68" s="39">
        <f t="shared" si="18"/>
        <v>0</v>
      </c>
      <c r="U68" s="199">
        <f t="shared" si="19"/>
        <v>0</v>
      </c>
      <c r="V68" s="199">
        <f t="shared" si="20"/>
        <v>0</v>
      </c>
      <c r="W68" s="199">
        <f t="shared" si="20"/>
        <v>0</v>
      </c>
      <c r="X68" s="199">
        <f t="shared" si="20"/>
        <v>0</v>
      </c>
      <c r="Y68" s="199">
        <f t="shared" si="21"/>
        <v>0</v>
      </c>
    </row>
    <row r="69" spans="2:25" x14ac:dyDescent="0.35">
      <c r="B69" s="199">
        <f t="shared" si="7"/>
        <v>0</v>
      </c>
      <c r="C69" s="199">
        <f t="shared" si="8"/>
        <v>0</v>
      </c>
      <c r="D69" s="199">
        <f t="shared" si="8"/>
        <v>0</v>
      </c>
      <c r="E69" s="199">
        <f t="shared" si="9"/>
        <v>0</v>
      </c>
      <c r="F69" s="39">
        <f t="shared" si="10"/>
        <v>0</v>
      </c>
      <c r="G69" s="39">
        <f t="shared" si="11"/>
        <v>0</v>
      </c>
      <c r="H69" s="39">
        <f t="shared" si="11"/>
        <v>0</v>
      </c>
      <c r="I69" s="39">
        <f t="shared" si="11"/>
        <v>0</v>
      </c>
      <c r="J69" s="39">
        <f t="shared" si="12"/>
        <v>0</v>
      </c>
      <c r="K69" s="199">
        <f t="shared" si="13"/>
        <v>0</v>
      </c>
      <c r="L69" s="199">
        <f t="shared" si="14"/>
        <v>0</v>
      </c>
      <c r="M69" s="199">
        <f t="shared" si="14"/>
        <v>0</v>
      </c>
      <c r="N69" s="199">
        <f t="shared" si="14"/>
        <v>0</v>
      </c>
      <c r="O69" s="199">
        <f t="shared" si="15"/>
        <v>0</v>
      </c>
      <c r="P69" s="39">
        <f t="shared" si="16"/>
        <v>0</v>
      </c>
      <c r="Q69" s="39">
        <f t="shared" si="17"/>
        <v>0</v>
      </c>
      <c r="R69" s="39">
        <f t="shared" si="17"/>
        <v>0</v>
      </c>
      <c r="S69" s="39">
        <f t="shared" si="17"/>
        <v>0</v>
      </c>
      <c r="T69" s="39">
        <f t="shared" si="18"/>
        <v>0</v>
      </c>
      <c r="U69" s="199">
        <f t="shared" si="19"/>
        <v>0</v>
      </c>
      <c r="V69" s="199">
        <f t="shared" si="20"/>
        <v>0</v>
      </c>
      <c r="W69" s="199">
        <f t="shared" si="20"/>
        <v>0</v>
      </c>
      <c r="X69" s="199">
        <f t="shared" si="20"/>
        <v>0</v>
      </c>
      <c r="Y69" s="199">
        <f t="shared" si="21"/>
        <v>0</v>
      </c>
    </row>
    <row r="70" spans="2:25" x14ac:dyDescent="0.35">
      <c r="B70" s="200"/>
      <c r="C70" s="200"/>
      <c r="D70" s="200"/>
      <c r="E70" s="200"/>
      <c r="F70" s="41"/>
      <c r="G70" s="41"/>
      <c r="H70" s="41"/>
      <c r="I70" s="41"/>
      <c r="J70" s="41"/>
      <c r="K70" s="200"/>
      <c r="L70" s="200"/>
      <c r="M70" s="200"/>
      <c r="N70" s="200"/>
      <c r="O70" s="200"/>
      <c r="P70" s="41"/>
      <c r="Q70" s="41"/>
      <c r="R70" s="41"/>
      <c r="S70" s="41"/>
      <c r="T70" s="41"/>
      <c r="U70" s="200"/>
      <c r="V70" s="200"/>
      <c r="W70" s="200"/>
      <c r="X70" s="200"/>
      <c r="Y70" s="200"/>
    </row>
  </sheetData>
  <mergeCells count="18">
    <mergeCell ref="A29:C29"/>
    <mergeCell ref="A23:C23"/>
    <mergeCell ref="A24:C24"/>
    <mergeCell ref="A25:C25"/>
    <mergeCell ref="A26:C26"/>
    <mergeCell ref="A27:C27"/>
    <mergeCell ref="A28:C28"/>
    <mergeCell ref="Z13:Z14"/>
    <mergeCell ref="A18:C18"/>
    <mergeCell ref="D2:H2"/>
    <mergeCell ref="D3:H3"/>
    <mergeCell ref="A13:C15"/>
    <mergeCell ref="A17:C17"/>
    <mergeCell ref="A19:C19"/>
    <mergeCell ref="A20:C20"/>
    <mergeCell ref="A21:C21"/>
    <mergeCell ref="E1:F1"/>
    <mergeCell ref="Y13:Y14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Z76"/>
  <sheetViews>
    <sheetView zoomScaleNormal="100" workbookViewId="0">
      <selection activeCell="C8" sqref="C8"/>
    </sheetView>
  </sheetViews>
  <sheetFormatPr defaultColWidth="12" defaultRowHeight="14.5" x14ac:dyDescent="0.35"/>
  <cols>
    <col min="1" max="1" width="3.1796875" customWidth="1"/>
    <col min="2" max="2" width="12.54296875" customWidth="1"/>
    <col min="3" max="3" width="9.7265625" bestFit="1" customWidth="1"/>
    <col min="4" max="4" width="9.81640625" customWidth="1"/>
    <col min="5" max="5" width="9" customWidth="1"/>
    <col min="6" max="6" width="7.7265625" customWidth="1"/>
    <col min="7" max="7" width="7.1796875" customWidth="1"/>
    <col min="8" max="8" width="13.81640625" customWidth="1"/>
    <col min="9" max="9" width="8.26953125" customWidth="1"/>
    <col min="10" max="10" width="9.7265625" customWidth="1"/>
    <col min="11" max="11" width="8.7265625" customWidth="1"/>
    <col min="12" max="12" width="14.54296875" customWidth="1"/>
    <col min="13" max="13" width="10.1796875" customWidth="1"/>
    <col min="14" max="14" width="7.81640625" customWidth="1"/>
    <col min="15" max="15" width="7.54296875" customWidth="1"/>
    <col min="16" max="16" width="13.26953125" customWidth="1"/>
    <col min="17" max="17" width="8" bestFit="1" customWidth="1"/>
    <col min="18" max="18" width="8.1796875" customWidth="1"/>
    <col min="19" max="19" width="7.26953125" customWidth="1"/>
    <col min="20" max="20" width="13.26953125" customWidth="1"/>
    <col min="21" max="21" width="8" customWidth="1"/>
    <col min="22" max="22" width="7.54296875" customWidth="1"/>
    <col min="23" max="23" width="6.81640625" customWidth="1"/>
    <col min="24" max="24" width="13.26953125" customWidth="1"/>
    <col min="25" max="25" width="14.81640625" customWidth="1"/>
    <col min="26" max="26" width="15" customWidth="1"/>
    <col min="27" max="27" width="13.7265625" customWidth="1"/>
  </cols>
  <sheetData>
    <row r="1" spans="1:26" ht="15.5" x14ac:dyDescent="0.35">
      <c r="A1" s="1" t="s">
        <v>0</v>
      </c>
      <c r="B1" s="1" t="s">
        <v>1</v>
      </c>
      <c r="C1" s="1"/>
      <c r="D1" s="2" t="s">
        <v>2</v>
      </c>
      <c r="E1" s="351" t="str">
        <f>+Projektkalkyl!E1</f>
        <v>2024-00-00</v>
      </c>
      <c r="F1" s="352"/>
      <c r="G1" s="5"/>
      <c r="H1" s="6"/>
    </row>
    <row r="2" spans="1:26" s="8" customFormat="1" x14ac:dyDescent="0.35">
      <c r="A2" s="7" t="s">
        <v>3</v>
      </c>
      <c r="D2" s="355">
        <f>+Projektkalkyl!B5</f>
        <v>0</v>
      </c>
      <c r="E2" s="356"/>
      <c r="F2" s="356"/>
      <c r="G2" s="356"/>
      <c r="H2" s="356"/>
    </row>
    <row r="3" spans="1:26" s="8" customFormat="1" x14ac:dyDescent="0.35">
      <c r="A3" s="7" t="s">
        <v>4</v>
      </c>
      <c r="D3" s="355">
        <f>+Projektkalkyl!B6</f>
        <v>0</v>
      </c>
      <c r="E3" s="356"/>
      <c r="F3" s="356"/>
      <c r="G3" s="356"/>
      <c r="H3" s="356"/>
    </row>
    <row r="4" spans="1:26" s="8" customFormat="1" ht="13" x14ac:dyDescent="0.3">
      <c r="A4" s="7"/>
      <c r="D4" s="9"/>
      <c r="E4" s="10"/>
      <c r="F4" s="10"/>
      <c r="G4" s="10"/>
    </row>
    <row r="5" spans="1:26" ht="15.5" x14ac:dyDescent="0.35">
      <c r="A5" s="1"/>
      <c r="B5" s="11"/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/>
      <c r="I5" s="13" t="s">
        <v>10</v>
      </c>
      <c r="J5" s="14"/>
      <c r="K5" s="15"/>
      <c r="L5" s="212" t="s">
        <v>122</v>
      </c>
      <c r="M5" s="213"/>
      <c r="N5" s="214"/>
      <c r="O5" s="215" t="s">
        <v>136</v>
      </c>
      <c r="P5" s="216"/>
      <c r="Q5" s="216"/>
      <c r="R5" s="217"/>
      <c r="S5" s="8"/>
      <c r="T5" s="8"/>
    </row>
    <row r="6" spans="1:26" ht="15.5" x14ac:dyDescent="0.35">
      <c r="A6" s="1"/>
      <c r="B6" s="11"/>
      <c r="C6" s="12">
        <f>Projektkalkyl!$D$11</f>
        <v>2025</v>
      </c>
      <c r="D6" s="12">
        <f>Projektkalkyl!$E$11</f>
        <v>2026</v>
      </c>
      <c r="E6" s="12">
        <f>Projektkalkyl!$F$11</f>
        <v>2027</v>
      </c>
      <c r="F6" s="12">
        <f>Projektkalkyl!$G$11</f>
        <v>2028</v>
      </c>
      <c r="G6" s="12">
        <f>Projektkalkyl!$H$11</f>
        <v>2029</v>
      </c>
      <c r="H6" s="12" t="s">
        <v>67</v>
      </c>
      <c r="I6" s="16" t="s">
        <v>215</v>
      </c>
      <c r="J6" s="17"/>
      <c r="K6" s="18"/>
      <c r="L6" s="218" t="s">
        <v>123</v>
      </c>
      <c r="M6" s="338"/>
      <c r="N6" s="219"/>
      <c r="O6" s="220" t="s">
        <v>137</v>
      </c>
      <c r="P6" s="336"/>
      <c r="Q6" s="336"/>
      <c r="R6" s="221"/>
      <c r="S6" s="8"/>
      <c r="T6" s="8"/>
    </row>
    <row r="7" spans="1:26" ht="15.5" x14ac:dyDescent="0.35">
      <c r="A7" s="1"/>
      <c r="B7" s="234" t="s">
        <v>11</v>
      </c>
      <c r="C7" s="20">
        <f>'1. Löner HDa'!C7</f>
        <v>3.3000000000000002E-2</v>
      </c>
      <c r="D7" s="20">
        <f>'1. Löner HDa'!D7</f>
        <v>0.03</v>
      </c>
      <c r="E7" s="20">
        <f>'1. Löner HDa'!E7</f>
        <v>0.03</v>
      </c>
      <c r="F7" s="20">
        <f>'1. Löner HDa'!F7</f>
        <v>0.03</v>
      </c>
      <c r="G7" s="20">
        <f>'1. Löner HDa'!G7</f>
        <v>0.03</v>
      </c>
      <c r="H7" s="11"/>
      <c r="I7" s="16" t="s">
        <v>182</v>
      </c>
      <c r="J7" s="17"/>
      <c r="K7" s="18"/>
      <c r="L7" s="222" t="s">
        <v>138</v>
      </c>
      <c r="M7" s="339"/>
      <c r="N7" s="223"/>
      <c r="O7" s="220"/>
      <c r="P7" s="336"/>
      <c r="Q7" s="336"/>
      <c r="R7" s="221"/>
      <c r="S7" s="8"/>
      <c r="T7" s="8"/>
    </row>
    <row r="8" spans="1:26" ht="15.5" x14ac:dyDescent="0.35">
      <c r="A8" s="1"/>
      <c r="B8" s="234" t="s">
        <v>12</v>
      </c>
      <c r="C8" s="20">
        <f>'1. Löner HDa'!C8</f>
        <v>0.54500000000000004</v>
      </c>
      <c r="D8" s="20">
        <f>'1. Löner HDa'!D8</f>
        <v>0.55000000000000004</v>
      </c>
      <c r="E8" s="20">
        <f>'1. Löner HDa'!E8</f>
        <v>0.55000000000000004</v>
      </c>
      <c r="F8" s="20">
        <f>'1. Löner HDa'!F8</f>
        <v>0.55000000000000004</v>
      </c>
      <c r="G8" s="20">
        <f>'1. Löner HDa'!G8</f>
        <v>0.55000000000000004</v>
      </c>
      <c r="H8" s="11"/>
      <c r="I8" s="16" t="s">
        <v>181</v>
      </c>
      <c r="J8" s="17"/>
      <c r="K8" s="18"/>
      <c r="L8" s="220" t="s">
        <v>142</v>
      </c>
      <c r="M8" s="339"/>
      <c r="N8" s="223"/>
      <c r="O8" s="220" t="s">
        <v>127</v>
      </c>
      <c r="P8" s="336"/>
      <c r="Q8" s="336"/>
      <c r="R8" s="221"/>
      <c r="S8" s="8"/>
      <c r="T8" s="8"/>
    </row>
    <row r="9" spans="1:26" ht="15.5" x14ac:dyDescent="0.35">
      <c r="A9" s="1"/>
      <c r="B9" s="97"/>
      <c r="C9" s="22"/>
      <c r="D9" s="22"/>
      <c r="E9" s="21"/>
      <c r="F9" s="22"/>
      <c r="G9" s="22"/>
      <c r="I9" s="16" t="s">
        <v>13</v>
      </c>
      <c r="J9" s="17"/>
      <c r="K9" s="18"/>
      <c r="L9" s="222"/>
      <c r="M9" s="339"/>
      <c r="N9" s="223"/>
      <c r="O9" s="220"/>
      <c r="P9" s="336"/>
      <c r="Q9" s="336"/>
      <c r="R9" s="221"/>
      <c r="S9" s="8"/>
      <c r="T9" s="8"/>
    </row>
    <row r="10" spans="1:26" x14ac:dyDescent="0.35">
      <c r="A10" s="8"/>
      <c r="B10" s="234" t="s">
        <v>14</v>
      </c>
      <c r="C10" s="23">
        <f>SUM(H32)/1000</f>
        <v>0</v>
      </c>
      <c r="D10" s="23">
        <f>SUM(L32)/1000</f>
        <v>0</v>
      </c>
      <c r="E10" s="23">
        <f>SUM(P32)/1000</f>
        <v>0</v>
      </c>
      <c r="F10" s="23">
        <f>SUM(T32)/1000</f>
        <v>0</v>
      </c>
      <c r="G10" s="23">
        <f>SUM(X32)/1000</f>
        <v>0</v>
      </c>
      <c r="H10" s="24">
        <f>SUM(C10:G10)</f>
        <v>0</v>
      </c>
      <c r="I10" s="25" t="s">
        <v>15</v>
      </c>
      <c r="J10" s="26"/>
      <c r="K10" s="27"/>
      <c r="L10" s="224" t="s">
        <v>139</v>
      </c>
      <c r="M10" s="225"/>
      <c r="N10" s="226"/>
      <c r="O10" s="224"/>
      <c r="P10" s="225"/>
      <c r="Q10" s="225"/>
      <c r="R10" s="226"/>
      <c r="S10" s="8"/>
      <c r="T10" s="8"/>
    </row>
    <row r="11" spans="1:26" ht="15" thickBot="1" x14ac:dyDescent="0.4">
      <c r="J11" s="7"/>
      <c r="K11" s="8"/>
      <c r="L11" s="8"/>
      <c r="M11" s="8"/>
    </row>
    <row r="12" spans="1:26" ht="16" thickBot="1" x14ac:dyDescent="0.4">
      <c r="E12" s="171" t="s">
        <v>5</v>
      </c>
      <c r="F12" s="172">
        <f>+C6</f>
        <v>2025</v>
      </c>
      <c r="G12" s="194"/>
      <c r="H12" s="195"/>
      <c r="I12" s="171" t="s">
        <v>6</v>
      </c>
      <c r="J12" s="172">
        <f>+D6</f>
        <v>2026</v>
      </c>
      <c r="K12" s="194"/>
      <c r="L12" s="196"/>
      <c r="M12" s="171" t="s">
        <v>7</v>
      </c>
      <c r="N12" s="172">
        <f>+E6</f>
        <v>2027</v>
      </c>
      <c r="O12" s="197"/>
      <c r="P12" s="198"/>
      <c r="Q12" s="171" t="s">
        <v>8</v>
      </c>
      <c r="R12" s="172">
        <f>+F6</f>
        <v>2028</v>
      </c>
      <c r="S12" s="194"/>
      <c r="T12" s="195"/>
      <c r="U12" s="171" t="s">
        <v>9</v>
      </c>
      <c r="V12" s="172">
        <f>+G6</f>
        <v>2029</v>
      </c>
      <c r="W12" s="194"/>
      <c r="X12" s="195"/>
      <c r="Y12" s="228" t="s">
        <v>141</v>
      </c>
      <c r="Z12" s="209"/>
    </row>
    <row r="13" spans="1:26" ht="22.5" customHeight="1" thickBot="1" x14ac:dyDescent="0.4">
      <c r="A13" s="357" t="s">
        <v>124</v>
      </c>
      <c r="B13" s="358"/>
      <c r="C13" s="358"/>
      <c r="D13" s="188" t="s">
        <v>16</v>
      </c>
      <c r="E13" s="164"/>
      <c r="F13" s="227">
        <v>1700</v>
      </c>
      <c r="G13" s="168"/>
      <c r="H13" s="174" t="s">
        <v>19</v>
      </c>
      <c r="I13" s="173"/>
      <c r="J13" s="161"/>
      <c r="K13" s="30"/>
      <c r="L13" s="174" t="s">
        <v>19</v>
      </c>
      <c r="M13" s="173"/>
      <c r="N13" s="161"/>
      <c r="O13" s="30"/>
      <c r="P13" s="174" t="s">
        <v>19</v>
      </c>
      <c r="Q13" s="173"/>
      <c r="R13" s="161"/>
      <c r="S13" s="30"/>
      <c r="T13" s="174" t="s">
        <v>19</v>
      </c>
      <c r="U13" s="173"/>
      <c r="V13" s="161"/>
      <c r="W13" s="30"/>
      <c r="X13" s="174" t="s">
        <v>19</v>
      </c>
      <c r="Y13" s="353" t="s">
        <v>133</v>
      </c>
      <c r="Z13" s="353" t="s">
        <v>134</v>
      </c>
    </row>
    <row r="14" spans="1:26" x14ac:dyDescent="0.35">
      <c r="A14" s="359"/>
      <c r="B14" s="360"/>
      <c r="C14" s="360"/>
      <c r="D14" s="189" t="s">
        <v>20</v>
      </c>
      <c r="E14" s="165" t="s">
        <v>24</v>
      </c>
      <c r="F14" s="32" t="s">
        <v>146</v>
      </c>
      <c r="G14" s="32" t="s">
        <v>146</v>
      </c>
      <c r="H14" s="176" t="s">
        <v>26</v>
      </c>
      <c r="I14" s="175" t="s">
        <v>24</v>
      </c>
      <c r="J14" s="32" t="s">
        <v>146</v>
      </c>
      <c r="K14" s="32" t="s">
        <v>146</v>
      </c>
      <c r="L14" s="176" t="s">
        <v>26</v>
      </c>
      <c r="M14" s="175" t="s">
        <v>24</v>
      </c>
      <c r="N14" s="32" t="s">
        <v>146</v>
      </c>
      <c r="O14" s="32" t="s">
        <v>146</v>
      </c>
      <c r="P14" s="176" t="s">
        <v>26</v>
      </c>
      <c r="Q14" s="175" t="s">
        <v>24</v>
      </c>
      <c r="R14" s="32" t="s">
        <v>146</v>
      </c>
      <c r="S14" s="32" t="s">
        <v>146</v>
      </c>
      <c r="T14" s="176" t="s">
        <v>26</v>
      </c>
      <c r="U14" s="175" t="s">
        <v>24</v>
      </c>
      <c r="V14" s="32" t="s">
        <v>146</v>
      </c>
      <c r="W14" s="32" t="s">
        <v>146</v>
      </c>
      <c r="X14" s="176" t="s">
        <v>26</v>
      </c>
      <c r="Y14" s="354"/>
      <c r="Z14" s="354"/>
    </row>
    <row r="15" spans="1:26" ht="15" thickBot="1" x14ac:dyDescent="0.4">
      <c r="A15" s="361"/>
      <c r="B15" s="362"/>
      <c r="C15" s="362"/>
      <c r="D15" s="190"/>
      <c r="E15" s="166" t="s">
        <v>29</v>
      </c>
      <c r="F15" s="33" t="s">
        <v>121</v>
      </c>
      <c r="G15" s="33" t="s">
        <v>30</v>
      </c>
      <c r="H15" s="178">
        <f>+F12</f>
        <v>2025</v>
      </c>
      <c r="I15" s="177" t="s">
        <v>29</v>
      </c>
      <c r="J15" s="33" t="s">
        <v>121</v>
      </c>
      <c r="K15" s="33" t="s">
        <v>30</v>
      </c>
      <c r="L15" s="178">
        <f>+J12</f>
        <v>2026</v>
      </c>
      <c r="M15" s="177" t="s">
        <v>29</v>
      </c>
      <c r="N15" s="33" t="s">
        <v>121</v>
      </c>
      <c r="O15" s="33" t="s">
        <v>30</v>
      </c>
      <c r="P15" s="178"/>
      <c r="Q15" s="177" t="s">
        <v>29</v>
      </c>
      <c r="R15" s="33" t="s">
        <v>121</v>
      </c>
      <c r="S15" s="33" t="s">
        <v>30</v>
      </c>
      <c r="T15" s="178"/>
      <c r="U15" s="177" t="s">
        <v>29</v>
      </c>
      <c r="V15" s="33" t="s">
        <v>121</v>
      </c>
      <c r="W15" s="33" t="s">
        <v>30</v>
      </c>
      <c r="X15" s="178"/>
      <c r="Y15" s="210" t="s">
        <v>140</v>
      </c>
      <c r="Z15" s="211"/>
    </row>
    <row r="16" spans="1:26" ht="26.25" hidden="1" customHeight="1" x14ac:dyDescent="0.35">
      <c r="A16" s="36"/>
      <c r="B16" s="37"/>
      <c r="D16" s="191"/>
      <c r="E16" s="169"/>
      <c r="G16" s="35"/>
      <c r="H16" s="180"/>
      <c r="I16" s="179"/>
      <c r="K16" s="35"/>
      <c r="L16" s="180"/>
      <c r="M16" s="179"/>
      <c r="O16" s="35"/>
      <c r="P16" s="180"/>
      <c r="Q16" s="179"/>
      <c r="S16" s="35"/>
      <c r="T16" s="180"/>
      <c r="U16" s="179"/>
      <c r="W16" s="35"/>
      <c r="X16" s="180"/>
      <c r="Y16" s="203">
        <v>694314</v>
      </c>
      <c r="Z16" s="204">
        <v>972039</v>
      </c>
    </row>
    <row r="17" spans="1:26" s="283" customFormat="1" x14ac:dyDescent="0.35">
      <c r="A17" s="349"/>
      <c r="B17" s="350"/>
      <c r="C17" s="350"/>
      <c r="D17" s="192"/>
      <c r="E17" s="170">
        <v>12</v>
      </c>
      <c r="F17" s="38"/>
      <c r="G17" s="40"/>
      <c r="H17" s="181">
        <f t="shared" ref="H17:H24" si="0">E61*G17+(E61/F$13*F17)</f>
        <v>0</v>
      </c>
      <c r="I17" s="170">
        <v>12</v>
      </c>
      <c r="J17" s="38"/>
      <c r="K17" s="40"/>
      <c r="L17" s="181">
        <f t="shared" ref="L17:L24" si="1">J61*K17+(J61/F$13*J17)</f>
        <v>0</v>
      </c>
      <c r="M17" s="170">
        <v>12</v>
      </c>
      <c r="N17" s="38"/>
      <c r="O17" s="40"/>
      <c r="P17" s="181">
        <f t="shared" ref="P17:P24" si="2">O61*O17+(O61/F$13*N17)</f>
        <v>0</v>
      </c>
      <c r="Q17" s="170">
        <v>12</v>
      </c>
      <c r="R17" s="38"/>
      <c r="S17" s="40"/>
      <c r="T17" s="181">
        <f t="shared" ref="T17:T24" si="3">T61*S17+(T61/F$13*R17)</f>
        <v>0</v>
      </c>
      <c r="U17" s="170">
        <v>12</v>
      </c>
      <c r="V17" s="38"/>
      <c r="W17" s="40"/>
      <c r="X17" s="181">
        <f t="shared" ref="X17:X24" si="4">Y61*W17+(Y61/F$13*V17)</f>
        <v>0</v>
      </c>
      <c r="Y17" s="205">
        <f>+X17+T17+P17+L17+H17</f>
        <v>0</v>
      </c>
      <c r="Z17" s="206">
        <f>+Y17*('5. Indirekta kostn - övr påslag'!C36+1)</f>
        <v>0</v>
      </c>
    </row>
    <row r="18" spans="1:26" s="283" customFormat="1" x14ac:dyDescent="0.35">
      <c r="A18" s="349"/>
      <c r="B18" s="350"/>
      <c r="C18" s="350"/>
      <c r="D18" s="192"/>
      <c r="E18" s="170">
        <v>12</v>
      </c>
      <c r="F18" s="38"/>
      <c r="G18" s="40"/>
      <c r="H18" s="181">
        <f t="shared" si="0"/>
        <v>0</v>
      </c>
      <c r="I18" s="170">
        <v>12</v>
      </c>
      <c r="J18" s="38"/>
      <c r="K18" s="40"/>
      <c r="L18" s="181">
        <f t="shared" si="1"/>
        <v>0</v>
      </c>
      <c r="M18" s="170">
        <v>12</v>
      </c>
      <c r="N18" s="38"/>
      <c r="O18" s="40"/>
      <c r="P18" s="181">
        <f t="shared" si="2"/>
        <v>0</v>
      </c>
      <c r="Q18" s="170">
        <v>12</v>
      </c>
      <c r="R18" s="38"/>
      <c r="S18" s="40"/>
      <c r="T18" s="181">
        <f t="shared" si="3"/>
        <v>0</v>
      </c>
      <c r="U18" s="170">
        <v>12</v>
      </c>
      <c r="V18" s="38"/>
      <c r="W18" s="40"/>
      <c r="X18" s="181">
        <f t="shared" si="4"/>
        <v>0</v>
      </c>
      <c r="Y18" s="205">
        <f t="shared" ref="Y18:Y31" si="5">+X18+T18+P18+L18+H18</f>
        <v>0</v>
      </c>
      <c r="Z18" s="206">
        <f>+Y18*('5. Indirekta kostn - övr påslag'!C37+1)</f>
        <v>0</v>
      </c>
    </row>
    <row r="19" spans="1:26" s="283" customFormat="1" x14ac:dyDescent="0.35">
      <c r="A19" s="276"/>
      <c r="B19" s="285"/>
      <c r="C19" s="285"/>
      <c r="D19" s="192"/>
      <c r="E19" s="170">
        <v>12</v>
      </c>
      <c r="F19" s="38"/>
      <c r="G19" s="40"/>
      <c r="H19" s="181">
        <f t="shared" si="0"/>
        <v>0</v>
      </c>
      <c r="I19" s="170">
        <v>12</v>
      </c>
      <c r="J19" s="38"/>
      <c r="K19" s="40"/>
      <c r="L19" s="181">
        <f t="shared" si="1"/>
        <v>0</v>
      </c>
      <c r="M19" s="170">
        <v>12</v>
      </c>
      <c r="N19" s="38"/>
      <c r="O19" s="40"/>
      <c r="P19" s="181">
        <f t="shared" si="2"/>
        <v>0</v>
      </c>
      <c r="Q19" s="170">
        <v>12</v>
      </c>
      <c r="R19" s="38"/>
      <c r="S19" s="40"/>
      <c r="T19" s="181">
        <f t="shared" si="3"/>
        <v>0</v>
      </c>
      <c r="U19" s="170">
        <v>12</v>
      </c>
      <c r="V19" s="38"/>
      <c r="W19" s="40"/>
      <c r="X19" s="181">
        <f t="shared" si="4"/>
        <v>0</v>
      </c>
      <c r="Y19" s="205">
        <f t="shared" si="5"/>
        <v>0</v>
      </c>
      <c r="Z19" s="206">
        <f>+Y19*('5. Indirekta kostn - övr påslag'!C38+1)</f>
        <v>0</v>
      </c>
    </row>
    <row r="20" spans="1:26" s="283" customFormat="1" x14ac:dyDescent="0.35">
      <c r="A20" s="276"/>
      <c r="B20" s="285"/>
      <c r="C20" s="285"/>
      <c r="D20" s="192"/>
      <c r="E20" s="170">
        <v>12</v>
      </c>
      <c r="F20" s="38"/>
      <c r="G20" s="40"/>
      <c r="H20" s="181">
        <f t="shared" si="0"/>
        <v>0</v>
      </c>
      <c r="I20" s="170">
        <v>12</v>
      </c>
      <c r="J20" s="38"/>
      <c r="K20" s="40"/>
      <c r="L20" s="181">
        <f t="shared" si="1"/>
        <v>0</v>
      </c>
      <c r="M20" s="170">
        <v>12</v>
      </c>
      <c r="N20" s="38"/>
      <c r="O20" s="40"/>
      <c r="P20" s="181">
        <f t="shared" si="2"/>
        <v>0</v>
      </c>
      <c r="Q20" s="170">
        <v>12</v>
      </c>
      <c r="R20" s="38"/>
      <c r="S20" s="40"/>
      <c r="T20" s="181">
        <f t="shared" si="3"/>
        <v>0</v>
      </c>
      <c r="U20" s="170">
        <v>12</v>
      </c>
      <c r="V20" s="38"/>
      <c r="W20" s="40"/>
      <c r="X20" s="181">
        <f t="shared" si="4"/>
        <v>0</v>
      </c>
      <c r="Y20" s="205">
        <f t="shared" si="5"/>
        <v>0</v>
      </c>
      <c r="Z20" s="206">
        <f>+Y20*('5. Indirekta kostn - övr påslag'!C39+1)</f>
        <v>0</v>
      </c>
    </row>
    <row r="21" spans="1:26" s="283" customFormat="1" x14ac:dyDescent="0.35">
      <c r="A21" s="285"/>
      <c r="B21" s="285"/>
      <c r="C21" s="285"/>
      <c r="D21" s="192"/>
      <c r="E21" s="170">
        <v>12</v>
      </c>
      <c r="F21" s="38"/>
      <c r="G21" s="40"/>
      <c r="H21" s="181">
        <f t="shared" si="0"/>
        <v>0</v>
      </c>
      <c r="I21" s="170">
        <v>12</v>
      </c>
      <c r="J21" s="38"/>
      <c r="K21" s="40"/>
      <c r="L21" s="181">
        <f t="shared" si="1"/>
        <v>0</v>
      </c>
      <c r="M21" s="170">
        <v>12</v>
      </c>
      <c r="N21" s="38"/>
      <c r="O21" s="40"/>
      <c r="P21" s="181">
        <f t="shared" si="2"/>
        <v>0</v>
      </c>
      <c r="Q21" s="170">
        <v>12</v>
      </c>
      <c r="R21" s="38"/>
      <c r="S21" s="40"/>
      <c r="T21" s="181">
        <f t="shared" si="3"/>
        <v>0</v>
      </c>
      <c r="U21" s="170">
        <v>12</v>
      </c>
      <c r="V21" s="38"/>
      <c r="W21" s="40"/>
      <c r="X21" s="181">
        <f t="shared" si="4"/>
        <v>0</v>
      </c>
      <c r="Y21" s="205">
        <f t="shared" si="5"/>
        <v>0</v>
      </c>
      <c r="Z21" s="206">
        <f>+Y21*('5. Indirekta kostn - övr påslag'!C40+1)</f>
        <v>0</v>
      </c>
    </row>
    <row r="22" spans="1:26" s="283" customFormat="1" x14ac:dyDescent="0.35">
      <c r="A22" s="285"/>
      <c r="B22" s="285"/>
      <c r="C22" s="285"/>
      <c r="D22" s="192"/>
      <c r="E22" s="170">
        <v>12</v>
      </c>
      <c r="F22" s="38"/>
      <c r="G22" s="40"/>
      <c r="H22" s="181">
        <f t="shared" si="0"/>
        <v>0</v>
      </c>
      <c r="I22" s="170">
        <v>12</v>
      </c>
      <c r="J22" s="38"/>
      <c r="K22" s="40"/>
      <c r="L22" s="181">
        <f t="shared" si="1"/>
        <v>0</v>
      </c>
      <c r="M22" s="170">
        <v>12</v>
      </c>
      <c r="N22" s="38"/>
      <c r="O22" s="40"/>
      <c r="P22" s="181">
        <f t="shared" si="2"/>
        <v>0</v>
      </c>
      <c r="Q22" s="170">
        <v>12</v>
      </c>
      <c r="R22" s="38"/>
      <c r="S22" s="40"/>
      <c r="T22" s="181">
        <f t="shared" si="3"/>
        <v>0</v>
      </c>
      <c r="U22" s="170">
        <v>12</v>
      </c>
      <c r="V22" s="38"/>
      <c r="W22" s="40"/>
      <c r="X22" s="181">
        <f t="shared" si="4"/>
        <v>0</v>
      </c>
      <c r="Y22" s="205">
        <f t="shared" si="5"/>
        <v>0</v>
      </c>
      <c r="Z22" s="206">
        <f>+Y22*('5. Indirekta kostn - övr påslag'!C41+1)</f>
        <v>0</v>
      </c>
    </row>
    <row r="23" spans="1:26" s="283" customFormat="1" x14ac:dyDescent="0.35">
      <c r="A23" s="285"/>
      <c r="B23" s="285"/>
      <c r="C23" s="285"/>
      <c r="D23" s="192"/>
      <c r="E23" s="170">
        <v>12</v>
      </c>
      <c r="F23" s="38"/>
      <c r="G23" s="40"/>
      <c r="H23" s="181">
        <f t="shared" si="0"/>
        <v>0</v>
      </c>
      <c r="I23" s="170">
        <v>12</v>
      </c>
      <c r="J23" s="38"/>
      <c r="K23" s="40"/>
      <c r="L23" s="181">
        <f t="shared" si="1"/>
        <v>0</v>
      </c>
      <c r="M23" s="170">
        <v>12</v>
      </c>
      <c r="N23" s="38"/>
      <c r="O23" s="40"/>
      <c r="P23" s="181">
        <f t="shared" si="2"/>
        <v>0</v>
      </c>
      <c r="Q23" s="170">
        <v>12</v>
      </c>
      <c r="R23" s="38"/>
      <c r="S23" s="40"/>
      <c r="T23" s="181">
        <f t="shared" si="3"/>
        <v>0</v>
      </c>
      <c r="U23" s="170">
        <v>12</v>
      </c>
      <c r="V23" s="38"/>
      <c r="W23" s="40"/>
      <c r="X23" s="181">
        <f t="shared" si="4"/>
        <v>0</v>
      </c>
      <c r="Y23" s="205">
        <f t="shared" si="5"/>
        <v>0</v>
      </c>
      <c r="Z23" s="206">
        <f>+Y23*('5. Indirekta kostn - övr påslag'!C42+1)</f>
        <v>0</v>
      </c>
    </row>
    <row r="24" spans="1:26" s="283" customFormat="1" x14ac:dyDescent="0.35">
      <c r="A24" s="285"/>
      <c r="B24" s="285"/>
      <c r="C24" s="285"/>
      <c r="D24" s="192"/>
      <c r="E24" s="170">
        <v>12</v>
      </c>
      <c r="F24" s="38"/>
      <c r="G24" s="40"/>
      <c r="H24" s="181">
        <f t="shared" si="0"/>
        <v>0</v>
      </c>
      <c r="I24" s="170">
        <v>12</v>
      </c>
      <c r="J24" s="38"/>
      <c r="K24" s="40"/>
      <c r="L24" s="181">
        <f t="shared" si="1"/>
        <v>0</v>
      </c>
      <c r="M24" s="170">
        <v>12</v>
      </c>
      <c r="N24" s="38"/>
      <c r="O24" s="40"/>
      <c r="P24" s="181">
        <f t="shared" si="2"/>
        <v>0</v>
      </c>
      <c r="Q24" s="170">
        <v>12</v>
      </c>
      <c r="R24" s="38"/>
      <c r="S24" s="40"/>
      <c r="T24" s="181">
        <f t="shared" si="3"/>
        <v>0</v>
      </c>
      <c r="U24" s="170">
        <v>12</v>
      </c>
      <c r="V24" s="38"/>
      <c r="W24" s="40"/>
      <c r="X24" s="181">
        <f t="shared" si="4"/>
        <v>0</v>
      </c>
      <c r="Y24" s="205">
        <f t="shared" si="5"/>
        <v>0</v>
      </c>
      <c r="Z24" s="206">
        <f>+Y24*('5. Indirekta kostn - övr påslag'!C43+1)</f>
        <v>0</v>
      </c>
    </row>
    <row r="25" spans="1:26" s="283" customFormat="1" x14ac:dyDescent="0.35">
      <c r="A25" s="285"/>
      <c r="B25" s="285"/>
      <c r="C25" s="285"/>
      <c r="D25" s="192"/>
      <c r="E25" s="170">
        <v>12</v>
      </c>
      <c r="F25" s="38"/>
      <c r="G25" s="40"/>
      <c r="H25" s="181">
        <f t="shared" ref="H25:H27" si="6">E69*G25+(E69/F$13*F25)</f>
        <v>0</v>
      </c>
      <c r="I25" s="170">
        <v>12</v>
      </c>
      <c r="J25" s="38"/>
      <c r="K25" s="40"/>
      <c r="L25" s="181">
        <f t="shared" ref="L25:L27" si="7">J69*K25+(J69/F$13*J25)</f>
        <v>0</v>
      </c>
      <c r="M25" s="170">
        <v>12</v>
      </c>
      <c r="N25" s="38"/>
      <c r="O25" s="40"/>
      <c r="P25" s="181">
        <f t="shared" ref="P25:P27" si="8">O69*O25+(O69/F$13*N25)</f>
        <v>0</v>
      </c>
      <c r="Q25" s="170">
        <v>12</v>
      </c>
      <c r="R25" s="38"/>
      <c r="S25" s="40"/>
      <c r="T25" s="181">
        <f t="shared" ref="T25:T27" si="9">T69*S25+(T69/F$13*R25)</f>
        <v>0</v>
      </c>
      <c r="U25" s="170">
        <v>12</v>
      </c>
      <c r="V25" s="38"/>
      <c r="W25" s="40"/>
      <c r="X25" s="181">
        <f t="shared" ref="X25:X27" si="10">Y69*W25+(Y69/F$13*V25)</f>
        <v>0</v>
      </c>
      <c r="Y25" s="205">
        <f t="shared" ref="Y25:Y27" si="11">+X25+T25+P25+L25+H25</f>
        <v>0</v>
      </c>
      <c r="Z25" s="206">
        <f>+Y25*('5. Indirekta kostn - övr påslag'!C44+1)</f>
        <v>0</v>
      </c>
    </row>
    <row r="26" spans="1:26" s="283" customFormat="1" x14ac:dyDescent="0.35">
      <c r="A26" s="285"/>
      <c r="B26" s="285"/>
      <c r="C26" s="285"/>
      <c r="D26" s="192"/>
      <c r="E26" s="170">
        <v>12</v>
      </c>
      <c r="F26" s="38"/>
      <c r="G26" s="40"/>
      <c r="H26" s="181">
        <f t="shared" si="6"/>
        <v>0</v>
      </c>
      <c r="I26" s="170">
        <v>12</v>
      </c>
      <c r="J26" s="38"/>
      <c r="K26" s="40"/>
      <c r="L26" s="181">
        <f t="shared" si="7"/>
        <v>0</v>
      </c>
      <c r="M26" s="170">
        <v>12</v>
      </c>
      <c r="N26" s="38"/>
      <c r="O26" s="40"/>
      <c r="P26" s="181">
        <f t="shared" si="8"/>
        <v>0</v>
      </c>
      <c r="Q26" s="170">
        <v>12</v>
      </c>
      <c r="R26" s="38"/>
      <c r="S26" s="40"/>
      <c r="T26" s="181">
        <f t="shared" si="9"/>
        <v>0</v>
      </c>
      <c r="U26" s="170">
        <v>12</v>
      </c>
      <c r="V26" s="38"/>
      <c r="W26" s="40"/>
      <c r="X26" s="181">
        <f t="shared" si="10"/>
        <v>0</v>
      </c>
      <c r="Y26" s="205">
        <f t="shared" si="11"/>
        <v>0</v>
      </c>
      <c r="Z26" s="206">
        <f>+Y26*('5. Indirekta kostn - övr påslag'!C45+1)</f>
        <v>0</v>
      </c>
    </row>
    <row r="27" spans="1:26" s="283" customFormat="1" x14ac:dyDescent="0.35">
      <c r="A27" s="285"/>
      <c r="B27" s="285"/>
      <c r="C27" s="285"/>
      <c r="D27" s="192"/>
      <c r="E27" s="170">
        <v>12</v>
      </c>
      <c r="F27" s="38"/>
      <c r="G27" s="40"/>
      <c r="H27" s="181">
        <f t="shared" si="6"/>
        <v>0</v>
      </c>
      <c r="I27" s="170">
        <v>12</v>
      </c>
      <c r="J27" s="38"/>
      <c r="K27" s="40"/>
      <c r="L27" s="181">
        <f t="shared" si="7"/>
        <v>0</v>
      </c>
      <c r="M27" s="170">
        <v>12</v>
      </c>
      <c r="N27" s="38"/>
      <c r="O27" s="40"/>
      <c r="P27" s="181">
        <f t="shared" si="8"/>
        <v>0</v>
      </c>
      <c r="Q27" s="170">
        <v>12</v>
      </c>
      <c r="R27" s="38"/>
      <c r="S27" s="40"/>
      <c r="T27" s="181">
        <f t="shared" si="9"/>
        <v>0</v>
      </c>
      <c r="U27" s="170">
        <v>12</v>
      </c>
      <c r="V27" s="38"/>
      <c r="W27" s="40"/>
      <c r="X27" s="181">
        <f t="shared" si="10"/>
        <v>0</v>
      </c>
      <c r="Y27" s="205">
        <f t="shared" si="11"/>
        <v>0</v>
      </c>
      <c r="Z27" s="206">
        <f>+Y27*('5. Indirekta kostn - övr påslag'!C46+1)</f>
        <v>0</v>
      </c>
    </row>
    <row r="28" spans="1:26" s="283" customFormat="1" x14ac:dyDescent="0.35">
      <c r="A28" s="276"/>
      <c r="B28" s="286"/>
      <c r="C28" s="287"/>
      <c r="D28" s="192"/>
      <c r="E28" s="170">
        <v>12</v>
      </c>
      <c r="F28" s="38"/>
      <c r="G28" s="40"/>
      <c r="H28" s="181">
        <f>E72*G28+(E72/F$13*F28)</f>
        <v>0</v>
      </c>
      <c r="I28" s="170">
        <v>12</v>
      </c>
      <c r="J28" s="38"/>
      <c r="K28" s="40"/>
      <c r="L28" s="181">
        <f>J72*K28+(J72/F$13*J28)</f>
        <v>0</v>
      </c>
      <c r="M28" s="170">
        <v>12</v>
      </c>
      <c r="N28" s="38"/>
      <c r="O28" s="40"/>
      <c r="P28" s="181">
        <f>O72*O28+(O72/F$13*N28)</f>
        <v>0</v>
      </c>
      <c r="Q28" s="170">
        <v>12</v>
      </c>
      <c r="R28" s="38"/>
      <c r="S28" s="40"/>
      <c r="T28" s="181">
        <f>T72*S28+(T72/F$13*R28)</f>
        <v>0</v>
      </c>
      <c r="U28" s="170">
        <v>12</v>
      </c>
      <c r="V28" s="38"/>
      <c r="W28" s="40"/>
      <c r="X28" s="181">
        <f>Y72*W28+(Y72/F$13*V28)</f>
        <v>0</v>
      </c>
      <c r="Y28" s="205">
        <f t="shared" si="5"/>
        <v>0</v>
      </c>
      <c r="Z28" s="206">
        <f>+Y28*('5. Indirekta kostn - övr påslag'!C47+1)</f>
        <v>0</v>
      </c>
    </row>
    <row r="29" spans="1:26" s="283" customFormat="1" hidden="1" x14ac:dyDescent="0.35">
      <c r="A29" s="349"/>
      <c r="B29" s="365"/>
      <c r="C29" s="366"/>
      <c r="D29" s="192"/>
      <c r="E29" s="170">
        <v>12</v>
      </c>
      <c r="F29" s="38"/>
      <c r="G29" s="40"/>
      <c r="H29" s="181">
        <f>E73*G29+(E73/F$13*F29)</f>
        <v>0</v>
      </c>
      <c r="I29" s="170">
        <v>12</v>
      </c>
      <c r="J29" s="38"/>
      <c r="K29" s="40"/>
      <c r="L29" s="181">
        <f>J73*K29+(J73/F$13*J29)</f>
        <v>0</v>
      </c>
      <c r="M29" s="170">
        <v>12</v>
      </c>
      <c r="N29" s="38"/>
      <c r="O29" s="40"/>
      <c r="P29" s="181">
        <f>O73*O29+(O73/F$13*N29)</f>
        <v>0</v>
      </c>
      <c r="Q29" s="170">
        <v>12</v>
      </c>
      <c r="R29" s="38"/>
      <c r="S29" s="40"/>
      <c r="T29" s="181">
        <f>T73*S29+(T73/F$13*R29)</f>
        <v>0</v>
      </c>
      <c r="U29" s="170">
        <v>12</v>
      </c>
      <c r="V29" s="38"/>
      <c r="W29" s="40"/>
      <c r="X29" s="181">
        <f>Y73*W29+(Y73/F$13*V29)</f>
        <v>0</v>
      </c>
      <c r="Y29" s="205">
        <f t="shared" si="5"/>
        <v>0</v>
      </c>
      <c r="Z29" s="206">
        <f>+Y29*('5. Indirekta kostn - övr påslag'!C48+1)</f>
        <v>0</v>
      </c>
    </row>
    <row r="30" spans="1:26" s="283" customFormat="1" hidden="1" x14ac:dyDescent="0.35">
      <c r="A30" s="349"/>
      <c r="B30" s="365"/>
      <c r="C30" s="366"/>
      <c r="D30" s="192"/>
      <c r="E30" s="170">
        <v>12</v>
      </c>
      <c r="F30" s="38"/>
      <c r="G30" s="40"/>
      <c r="H30" s="181">
        <f>E74*G30+(E74/F$13*F30)</f>
        <v>0</v>
      </c>
      <c r="I30" s="170">
        <v>12</v>
      </c>
      <c r="J30" s="38"/>
      <c r="K30" s="40"/>
      <c r="L30" s="181">
        <f>J74*K30+(J74/F$13*J30)</f>
        <v>0</v>
      </c>
      <c r="M30" s="170">
        <v>12</v>
      </c>
      <c r="N30" s="38"/>
      <c r="O30" s="40"/>
      <c r="P30" s="181">
        <f>O74*O30+(O74/F$13*N30)</f>
        <v>0</v>
      </c>
      <c r="Q30" s="170">
        <v>12</v>
      </c>
      <c r="R30" s="38"/>
      <c r="S30" s="40"/>
      <c r="T30" s="181">
        <f>T74*S30+(T74/F$13*R30)</f>
        <v>0</v>
      </c>
      <c r="U30" s="170">
        <v>12</v>
      </c>
      <c r="V30" s="38"/>
      <c r="W30" s="40"/>
      <c r="X30" s="181">
        <f>Y74*W30+(Y74/F$13*V30)</f>
        <v>0</v>
      </c>
      <c r="Y30" s="205">
        <f t="shared" si="5"/>
        <v>0</v>
      </c>
      <c r="Z30" s="206">
        <f>+Y30*('5. Indirekta kostn - övr påslag'!C49+1)</f>
        <v>0</v>
      </c>
    </row>
    <row r="31" spans="1:26" s="283" customFormat="1" hidden="1" x14ac:dyDescent="0.35">
      <c r="A31" s="367"/>
      <c r="B31" s="368"/>
      <c r="C31" s="369"/>
      <c r="D31" s="192"/>
      <c r="E31" s="170">
        <v>12</v>
      </c>
      <c r="F31" s="38"/>
      <c r="G31" s="40"/>
      <c r="H31" s="181">
        <f>E75*G31+(E75/F$13*F31)</f>
        <v>0</v>
      </c>
      <c r="I31" s="170">
        <v>12</v>
      </c>
      <c r="J31" s="38"/>
      <c r="K31" s="40"/>
      <c r="L31" s="181">
        <f>J75*K31+(J75/F$13*J31)</f>
        <v>0</v>
      </c>
      <c r="M31" s="170">
        <v>12</v>
      </c>
      <c r="N31" s="38"/>
      <c r="O31" s="40"/>
      <c r="P31" s="181">
        <f>O75*O31+(O75/F$13*N31)</f>
        <v>0</v>
      </c>
      <c r="Q31" s="170">
        <v>12</v>
      </c>
      <c r="R31" s="38"/>
      <c r="S31" s="40"/>
      <c r="T31" s="181">
        <f>T75*S31+(T75/F$13*R31)</f>
        <v>0</v>
      </c>
      <c r="U31" s="170">
        <v>12</v>
      </c>
      <c r="V31" s="38"/>
      <c r="W31" s="40"/>
      <c r="X31" s="181">
        <f>Y75*W31+(Y75/F$13*V31)</f>
        <v>0</v>
      </c>
      <c r="Y31" s="205">
        <f t="shared" si="5"/>
        <v>0</v>
      </c>
      <c r="Z31" s="206">
        <f>+Y31*('5. Indirekta kostn - övr påslag'!C50+1)</f>
        <v>0</v>
      </c>
    </row>
    <row r="32" spans="1:26" s="283" customFormat="1" ht="15" thickBot="1" x14ac:dyDescent="0.4">
      <c r="A32" s="370" t="s">
        <v>33</v>
      </c>
      <c r="B32" s="371"/>
      <c r="C32" s="371"/>
      <c r="D32" s="193"/>
      <c r="E32" s="187"/>
      <c r="F32" s="184">
        <f>SUM(F17:F31)</f>
        <v>0</v>
      </c>
      <c r="G32" s="183"/>
      <c r="H32" s="185">
        <f>SUM(H17:H31)</f>
        <v>0</v>
      </c>
      <c r="I32" s="182"/>
      <c r="J32" s="184">
        <f>SUM(J17:J31)</f>
        <v>0</v>
      </c>
      <c r="K32" s="183"/>
      <c r="L32" s="185">
        <f>SUM(L17:L31)</f>
        <v>0</v>
      </c>
      <c r="M32" s="182"/>
      <c r="N32" s="184">
        <f>SUM(N17:N31)</f>
        <v>0</v>
      </c>
      <c r="O32" s="183"/>
      <c r="P32" s="185">
        <f>SUM(P17:P31)</f>
        <v>0</v>
      </c>
      <c r="Q32" s="182"/>
      <c r="R32" s="184">
        <f>SUM(R17:R31)</f>
        <v>0</v>
      </c>
      <c r="S32" s="183"/>
      <c r="T32" s="185">
        <f>SUM(T17:T31)</f>
        <v>0</v>
      </c>
      <c r="U32" s="182"/>
      <c r="V32" s="184">
        <f>SUM(V17:V31)</f>
        <v>0</v>
      </c>
      <c r="W32" s="183"/>
      <c r="X32" s="186">
        <f>SUM(X17:X31)</f>
        <v>0</v>
      </c>
      <c r="Y32" s="207">
        <f>SUM(Y17:Y31)</f>
        <v>0</v>
      </c>
      <c r="Z32" s="208">
        <f>SUM(Z17:Z31)</f>
        <v>0</v>
      </c>
    </row>
    <row r="33" spans="26:26" s="283" customFormat="1" x14ac:dyDescent="0.35"/>
    <row r="34" spans="26:26" x14ac:dyDescent="0.35">
      <c r="Z34" s="274">
        <f>Z32-Y32</f>
        <v>0</v>
      </c>
    </row>
    <row r="38" spans="26:26" ht="19.5" customHeight="1" x14ac:dyDescent="0.35"/>
    <row r="51" spans="1:25" ht="15" customHeight="1" x14ac:dyDescent="0.35"/>
    <row r="53" spans="1:25" x14ac:dyDescent="0.35">
      <c r="B53" s="202" t="s">
        <v>125</v>
      </c>
      <c r="C53" s="202" t="s">
        <v>126</v>
      </c>
    </row>
    <row r="56" spans="1:25" x14ac:dyDescent="0.35">
      <c r="B56" t="s">
        <v>51</v>
      </c>
      <c r="F56" t="s">
        <v>52</v>
      </c>
      <c r="H56" s="28"/>
      <c r="I56" s="28"/>
      <c r="J56" s="28"/>
      <c r="K56" t="s">
        <v>7</v>
      </c>
      <c r="M56" s="28"/>
      <c r="N56" s="28"/>
      <c r="O56" s="28"/>
      <c r="P56" t="s">
        <v>8</v>
      </c>
      <c r="U56" t="s">
        <v>9</v>
      </c>
    </row>
    <row r="57" spans="1:25" x14ac:dyDescent="0.35">
      <c r="B57" s="29" t="s">
        <v>17</v>
      </c>
      <c r="C57" s="29" t="s">
        <v>16</v>
      </c>
      <c r="D57" s="29" t="s">
        <v>16</v>
      </c>
      <c r="E57" s="29" t="s">
        <v>18</v>
      </c>
      <c r="F57" s="29" t="s">
        <v>16</v>
      </c>
      <c r="G57" s="29" t="s">
        <v>17</v>
      </c>
      <c r="H57" s="29" t="s">
        <v>16</v>
      </c>
      <c r="I57" s="29" t="s">
        <v>16</v>
      </c>
      <c r="J57" s="29" t="s">
        <v>18</v>
      </c>
      <c r="K57" s="29" t="s">
        <v>16</v>
      </c>
      <c r="L57" s="29" t="s">
        <v>17</v>
      </c>
      <c r="M57" s="29" t="s">
        <v>16</v>
      </c>
      <c r="N57" s="29" t="s">
        <v>16</v>
      </c>
      <c r="O57" s="29" t="s">
        <v>18</v>
      </c>
      <c r="P57" s="29" t="s">
        <v>16</v>
      </c>
      <c r="Q57" s="29" t="s">
        <v>17</v>
      </c>
      <c r="R57" s="29" t="s">
        <v>16</v>
      </c>
      <c r="S57" s="29" t="s">
        <v>16</v>
      </c>
      <c r="T57" s="29" t="s">
        <v>18</v>
      </c>
      <c r="U57" s="29" t="s">
        <v>16</v>
      </c>
      <c r="V57" s="29" t="s">
        <v>17</v>
      </c>
      <c r="W57" s="29" t="s">
        <v>16</v>
      </c>
      <c r="X57" s="29" t="s">
        <v>16</v>
      </c>
      <c r="Y57" s="29" t="s">
        <v>18</v>
      </c>
    </row>
    <row r="58" spans="1:25" x14ac:dyDescent="0.35">
      <c r="A58" s="8"/>
      <c r="B58" s="31" t="s">
        <v>21</v>
      </c>
      <c r="C58" s="31" t="s">
        <v>22</v>
      </c>
      <c r="D58" s="31" t="s">
        <v>23</v>
      </c>
      <c r="E58" s="31" t="s">
        <v>25</v>
      </c>
      <c r="F58" s="31" t="s">
        <v>20</v>
      </c>
      <c r="G58" s="31" t="s">
        <v>21</v>
      </c>
      <c r="H58" s="31" t="s">
        <v>22</v>
      </c>
      <c r="I58" s="31" t="s">
        <v>23</v>
      </c>
      <c r="J58" s="31" t="s">
        <v>25</v>
      </c>
      <c r="K58" s="31" t="s">
        <v>20</v>
      </c>
      <c r="L58" s="31" t="s">
        <v>21</v>
      </c>
      <c r="M58" s="31" t="s">
        <v>22</v>
      </c>
      <c r="N58" s="31" t="s">
        <v>23</v>
      </c>
      <c r="O58" s="31" t="s">
        <v>25</v>
      </c>
      <c r="P58" s="31" t="s">
        <v>20</v>
      </c>
      <c r="Q58" s="31" t="s">
        <v>21</v>
      </c>
      <c r="R58" s="31" t="s">
        <v>22</v>
      </c>
      <c r="S58" s="31" t="s">
        <v>23</v>
      </c>
      <c r="T58" s="31" t="s">
        <v>25</v>
      </c>
      <c r="U58" s="31" t="s">
        <v>20</v>
      </c>
      <c r="V58" s="31" t="s">
        <v>21</v>
      </c>
      <c r="W58" s="31" t="s">
        <v>22</v>
      </c>
      <c r="X58" s="31" t="s">
        <v>23</v>
      </c>
      <c r="Y58" s="31" t="s">
        <v>25</v>
      </c>
    </row>
    <row r="59" spans="1:25" x14ac:dyDescent="0.35">
      <c r="A59" s="8"/>
      <c r="B59" s="33" t="s">
        <v>27</v>
      </c>
      <c r="C59" s="33" t="s">
        <v>28</v>
      </c>
      <c r="D59" s="33"/>
      <c r="E59" s="34"/>
      <c r="F59" s="33"/>
      <c r="G59" s="33" t="s">
        <v>27</v>
      </c>
      <c r="H59" s="33" t="s">
        <v>28</v>
      </c>
      <c r="I59" s="34"/>
      <c r="J59" s="33"/>
      <c r="K59" s="33"/>
      <c r="L59" s="33" t="s">
        <v>27</v>
      </c>
      <c r="M59" s="33" t="s">
        <v>28</v>
      </c>
      <c r="N59" s="34"/>
      <c r="O59" s="33"/>
      <c r="P59" s="33"/>
      <c r="Q59" s="33" t="s">
        <v>27</v>
      </c>
      <c r="R59" s="33" t="s">
        <v>28</v>
      </c>
      <c r="S59" s="34"/>
      <c r="T59" s="33"/>
      <c r="U59" s="33"/>
      <c r="V59" s="33" t="s">
        <v>27</v>
      </c>
      <c r="W59" s="33" t="s">
        <v>28</v>
      </c>
      <c r="X59" s="34"/>
      <c r="Y59" s="33"/>
    </row>
    <row r="60" spans="1:25" x14ac:dyDescent="0.35">
      <c r="A60" s="8"/>
      <c r="B60" s="35">
        <f>1+C7</f>
        <v>1.0329999999999999</v>
      </c>
      <c r="C60" s="35">
        <v>1.02</v>
      </c>
      <c r="D60" s="35">
        <f>+C8+1</f>
        <v>1.5449999999999999</v>
      </c>
      <c r="E60" s="35"/>
      <c r="F60" s="35"/>
      <c r="G60" s="35">
        <f>1+D7</f>
        <v>1.03</v>
      </c>
      <c r="H60" s="35">
        <v>1.02</v>
      </c>
      <c r="I60" s="35">
        <f>+D8+1</f>
        <v>1.55</v>
      </c>
      <c r="J60" s="35"/>
      <c r="K60" s="35"/>
      <c r="L60" s="35">
        <f>1+E7</f>
        <v>1.03</v>
      </c>
      <c r="M60" s="35">
        <v>1.02</v>
      </c>
      <c r="N60" s="35">
        <f>+E8+1</f>
        <v>1.55</v>
      </c>
      <c r="O60" s="35"/>
      <c r="P60" s="35"/>
      <c r="Q60" s="35">
        <f>1+F7</f>
        <v>1.03</v>
      </c>
      <c r="R60" s="35">
        <v>1.02</v>
      </c>
      <c r="S60" s="35">
        <f>+F8+1</f>
        <v>1.55</v>
      </c>
      <c r="T60" s="35"/>
      <c r="U60" s="35"/>
      <c r="V60" s="35">
        <f>1+G7</f>
        <v>1.03</v>
      </c>
      <c r="W60" s="35">
        <v>1.02</v>
      </c>
      <c r="X60" s="35">
        <f>+G8+1</f>
        <v>1.55</v>
      </c>
      <c r="Y60" s="35"/>
    </row>
    <row r="61" spans="1:25" x14ac:dyDescent="0.35">
      <c r="A61" s="8"/>
      <c r="B61" s="201">
        <f t="shared" ref="B61:B68" si="12">+B$60*D17</f>
        <v>0</v>
      </c>
      <c r="C61" s="199">
        <f t="shared" ref="C61:D75" si="13">+C$60*B61</f>
        <v>0</v>
      </c>
      <c r="D61" s="199">
        <f t="shared" si="13"/>
        <v>0</v>
      </c>
      <c r="E61" s="199">
        <f t="shared" ref="E61:E68" si="14">D61*E17</f>
        <v>0</v>
      </c>
      <c r="F61" s="42">
        <f t="shared" ref="F61:F75" si="15">+B61</f>
        <v>0</v>
      </c>
      <c r="G61" s="39">
        <f t="shared" ref="G61:I75" si="16">+G$60*F61</f>
        <v>0</v>
      </c>
      <c r="H61" s="39">
        <f t="shared" si="16"/>
        <v>0</v>
      </c>
      <c r="I61" s="39">
        <f t="shared" si="16"/>
        <v>0</v>
      </c>
      <c r="J61" s="39">
        <f t="shared" ref="J61:J68" si="17">I61*I17</f>
        <v>0</v>
      </c>
      <c r="K61" s="201">
        <f t="shared" ref="K61:K75" si="18">+G61</f>
        <v>0</v>
      </c>
      <c r="L61" s="199">
        <f t="shared" ref="L61:N75" si="19">+L$60*K61</f>
        <v>0</v>
      </c>
      <c r="M61" s="199">
        <f t="shared" si="19"/>
        <v>0</v>
      </c>
      <c r="N61" s="199">
        <f t="shared" si="19"/>
        <v>0</v>
      </c>
      <c r="O61" s="199">
        <f t="shared" ref="O61:O68" si="20">N61*M17</f>
        <v>0</v>
      </c>
      <c r="P61" s="42">
        <f t="shared" ref="P61:P75" si="21">+L61</f>
        <v>0</v>
      </c>
      <c r="Q61" s="39">
        <f t="shared" ref="Q61:S75" si="22">+Q$60*P61</f>
        <v>0</v>
      </c>
      <c r="R61" s="39">
        <f t="shared" si="22"/>
        <v>0</v>
      </c>
      <c r="S61" s="39">
        <f t="shared" si="22"/>
        <v>0</v>
      </c>
      <c r="T61" s="39">
        <f t="shared" ref="T61:T68" si="23">S61*Q17</f>
        <v>0</v>
      </c>
      <c r="U61" s="201">
        <f t="shared" ref="U61:U75" si="24">+Q61</f>
        <v>0</v>
      </c>
      <c r="V61" s="199">
        <f t="shared" ref="V61:X75" si="25">+V$60*U61</f>
        <v>0</v>
      </c>
      <c r="W61" s="199">
        <f t="shared" si="25"/>
        <v>0</v>
      </c>
      <c r="X61" s="199">
        <f t="shared" si="25"/>
        <v>0</v>
      </c>
      <c r="Y61" s="199">
        <f t="shared" ref="Y61:Y68" si="26">X61*U17</f>
        <v>0</v>
      </c>
    </row>
    <row r="62" spans="1:25" x14ac:dyDescent="0.35">
      <c r="B62" s="201">
        <f t="shared" si="12"/>
        <v>0</v>
      </c>
      <c r="C62" s="199">
        <f t="shared" si="13"/>
        <v>0</v>
      </c>
      <c r="D62" s="199">
        <f t="shared" si="13"/>
        <v>0</v>
      </c>
      <c r="E62" s="199">
        <f t="shared" si="14"/>
        <v>0</v>
      </c>
      <c r="F62" s="42">
        <f t="shared" si="15"/>
        <v>0</v>
      </c>
      <c r="G62" s="39">
        <f t="shared" si="16"/>
        <v>0</v>
      </c>
      <c r="H62" s="39">
        <f t="shared" si="16"/>
        <v>0</v>
      </c>
      <c r="I62" s="39">
        <f t="shared" si="16"/>
        <v>0</v>
      </c>
      <c r="J62" s="39">
        <f t="shared" si="17"/>
        <v>0</v>
      </c>
      <c r="K62" s="201">
        <f t="shared" si="18"/>
        <v>0</v>
      </c>
      <c r="L62" s="199">
        <f t="shared" si="19"/>
        <v>0</v>
      </c>
      <c r="M62" s="199">
        <f t="shared" si="19"/>
        <v>0</v>
      </c>
      <c r="N62" s="199">
        <f t="shared" si="19"/>
        <v>0</v>
      </c>
      <c r="O62" s="199">
        <f t="shared" si="20"/>
        <v>0</v>
      </c>
      <c r="P62" s="42">
        <f t="shared" si="21"/>
        <v>0</v>
      </c>
      <c r="Q62" s="39">
        <f t="shared" si="22"/>
        <v>0</v>
      </c>
      <c r="R62" s="39">
        <f t="shared" si="22"/>
        <v>0</v>
      </c>
      <c r="S62" s="39">
        <f t="shared" si="22"/>
        <v>0</v>
      </c>
      <c r="T62" s="39">
        <f t="shared" si="23"/>
        <v>0</v>
      </c>
      <c r="U62" s="201">
        <f t="shared" si="24"/>
        <v>0</v>
      </c>
      <c r="V62" s="199">
        <f t="shared" si="25"/>
        <v>0</v>
      </c>
      <c r="W62" s="199">
        <f t="shared" si="25"/>
        <v>0</v>
      </c>
      <c r="X62" s="199">
        <f t="shared" si="25"/>
        <v>0</v>
      </c>
      <c r="Y62" s="199">
        <f t="shared" si="26"/>
        <v>0</v>
      </c>
    </row>
    <row r="63" spans="1:25" x14ac:dyDescent="0.35">
      <c r="B63" s="201">
        <f t="shared" si="12"/>
        <v>0</v>
      </c>
      <c r="C63" s="199">
        <f t="shared" si="13"/>
        <v>0</v>
      </c>
      <c r="D63" s="199">
        <f t="shared" si="13"/>
        <v>0</v>
      </c>
      <c r="E63" s="199">
        <f t="shared" si="14"/>
        <v>0</v>
      </c>
      <c r="F63" s="42">
        <f t="shared" si="15"/>
        <v>0</v>
      </c>
      <c r="G63" s="39">
        <f t="shared" si="16"/>
        <v>0</v>
      </c>
      <c r="H63" s="39">
        <f t="shared" si="16"/>
        <v>0</v>
      </c>
      <c r="I63" s="39">
        <f t="shared" si="16"/>
        <v>0</v>
      </c>
      <c r="J63" s="39">
        <f t="shared" si="17"/>
        <v>0</v>
      </c>
      <c r="K63" s="201">
        <f t="shared" si="18"/>
        <v>0</v>
      </c>
      <c r="L63" s="199">
        <f t="shared" si="19"/>
        <v>0</v>
      </c>
      <c r="M63" s="199">
        <f t="shared" si="19"/>
        <v>0</v>
      </c>
      <c r="N63" s="199">
        <f t="shared" si="19"/>
        <v>0</v>
      </c>
      <c r="O63" s="199">
        <f t="shared" si="20"/>
        <v>0</v>
      </c>
      <c r="P63" s="42">
        <f t="shared" si="21"/>
        <v>0</v>
      </c>
      <c r="Q63" s="39">
        <f t="shared" si="22"/>
        <v>0</v>
      </c>
      <c r="R63" s="39">
        <f t="shared" si="22"/>
        <v>0</v>
      </c>
      <c r="S63" s="39">
        <f t="shared" si="22"/>
        <v>0</v>
      </c>
      <c r="T63" s="39">
        <f t="shared" si="23"/>
        <v>0</v>
      </c>
      <c r="U63" s="201">
        <f t="shared" si="24"/>
        <v>0</v>
      </c>
      <c r="V63" s="199">
        <f t="shared" si="25"/>
        <v>0</v>
      </c>
      <c r="W63" s="199">
        <f t="shared" si="25"/>
        <v>0</v>
      </c>
      <c r="X63" s="199">
        <f t="shared" si="25"/>
        <v>0</v>
      </c>
      <c r="Y63" s="199">
        <f t="shared" si="26"/>
        <v>0</v>
      </c>
    </row>
    <row r="64" spans="1:25" ht="15" customHeight="1" x14ac:dyDescent="0.35">
      <c r="B64" s="201">
        <f t="shared" si="12"/>
        <v>0</v>
      </c>
      <c r="C64" s="199">
        <f t="shared" si="13"/>
        <v>0</v>
      </c>
      <c r="D64" s="199">
        <f t="shared" si="13"/>
        <v>0</v>
      </c>
      <c r="E64" s="199">
        <f t="shared" si="14"/>
        <v>0</v>
      </c>
      <c r="F64" s="42">
        <f t="shared" si="15"/>
        <v>0</v>
      </c>
      <c r="G64" s="39">
        <f t="shared" si="16"/>
        <v>0</v>
      </c>
      <c r="H64" s="39">
        <f t="shared" si="16"/>
        <v>0</v>
      </c>
      <c r="I64" s="39">
        <f t="shared" si="16"/>
        <v>0</v>
      </c>
      <c r="J64" s="39">
        <f t="shared" si="17"/>
        <v>0</v>
      </c>
      <c r="K64" s="201">
        <f t="shared" si="18"/>
        <v>0</v>
      </c>
      <c r="L64" s="199">
        <f t="shared" si="19"/>
        <v>0</v>
      </c>
      <c r="M64" s="199">
        <f t="shared" si="19"/>
        <v>0</v>
      </c>
      <c r="N64" s="199">
        <f t="shared" si="19"/>
        <v>0</v>
      </c>
      <c r="O64" s="199">
        <f t="shared" si="20"/>
        <v>0</v>
      </c>
      <c r="P64" s="42">
        <f t="shared" si="21"/>
        <v>0</v>
      </c>
      <c r="Q64" s="39">
        <f t="shared" si="22"/>
        <v>0</v>
      </c>
      <c r="R64" s="39">
        <f t="shared" si="22"/>
        <v>0</v>
      </c>
      <c r="S64" s="39">
        <f t="shared" si="22"/>
        <v>0</v>
      </c>
      <c r="T64" s="39">
        <f t="shared" si="23"/>
        <v>0</v>
      </c>
      <c r="U64" s="201">
        <f t="shared" si="24"/>
        <v>0</v>
      </c>
      <c r="V64" s="199">
        <f t="shared" si="25"/>
        <v>0</v>
      </c>
      <c r="W64" s="199">
        <f t="shared" si="25"/>
        <v>0</v>
      </c>
      <c r="X64" s="199">
        <f t="shared" si="25"/>
        <v>0</v>
      </c>
      <c r="Y64" s="199">
        <f t="shared" si="26"/>
        <v>0</v>
      </c>
    </row>
    <row r="65" spans="2:25" x14ac:dyDescent="0.35">
      <c r="B65" s="201">
        <f t="shared" si="12"/>
        <v>0</v>
      </c>
      <c r="C65" s="199">
        <f t="shared" si="13"/>
        <v>0</v>
      </c>
      <c r="D65" s="199">
        <f t="shared" si="13"/>
        <v>0</v>
      </c>
      <c r="E65" s="199">
        <f t="shared" si="14"/>
        <v>0</v>
      </c>
      <c r="F65" s="42">
        <f t="shared" si="15"/>
        <v>0</v>
      </c>
      <c r="G65" s="39">
        <f t="shared" si="16"/>
        <v>0</v>
      </c>
      <c r="H65" s="39">
        <f t="shared" si="16"/>
        <v>0</v>
      </c>
      <c r="I65" s="39">
        <f t="shared" si="16"/>
        <v>0</v>
      </c>
      <c r="J65" s="39">
        <f t="shared" si="17"/>
        <v>0</v>
      </c>
      <c r="K65" s="201">
        <f t="shared" si="18"/>
        <v>0</v>
      </c>
      <c r="L65" s="199">
        <f t="shared" si="19"/>
        <v>0</v>
      </c>
      <c r="M65" s="199">
        <f t="shared" si="19"/>
        <v>0</v>
      </c>
      <c r="N65" s="199">
        <f t="shared" si="19"/>
        <v>0</v>
      </c>
      <c r="O65" s="199">
        <f t="shared" si="20"/>
        <v>0</v>
      </c>
      <c r="P65" s="42">
        <f t="shared" si="21"/>
        <v>0</v>
      </c>
      <c r="Q65" s="39">
        <f t="shared" si="22"/>
        <v>0</v>
      </c>
      <c r="R65" s="39">
        <f t="shared" si="22"/>
        <v>0</v>
      </c>
      <c r="S65" s="39">
        <f t="shared" si="22"/>
        <v>0</v>
      </c>
      <c r="T65" s="39">
        <f t="shared" si="23"/>
        <v>0</v>
      </c>
      <c r="U65" s="201">
        <f t="shared" si="24"/>
        <v>0</v>
      </c>
      <c r="V65" s="199">
        <f t="shared" si="25"/>
        <v>0</v>
      </c>
      <c r="W65" s="199">
        <f t="shared" si="25"/>
        <v>0</v>
      </c>
      <c r="X65" s="199">
        <f t="shared" si="25"/>
        <v>0</v>
      </c>
      <c r="Y65" s="199">
        <f t="shared" si="26"/>
        <v>0</v>
      </c>
    </row>
    <row r="66" spans="2:25" x14ac:dyDescent="0.35">
      <c r="B66" s="201">
        <f t="shared" si="12"/>
        <v>0</v>
      </c>
      <c r="C66" s="199">
        <f t="shared" si="13"/>
        <v>0</v>
      </c>
      <c r="D66" s="199">
        <f t="shared" si="13"/>
        <v>0</v>
      </c>
      <c r="E66" s="199">
        <f t="shared" si="14"/>
        <v>0</v>
      </c>
      <c r="F66" s="42">
        <f t="shared" si="15"/>
        <v>0</v>
      </c>
      <c r="G66" s="39">
        <f t="shared" si="16"/>
        <v>0</v>
      </c>
      <c r="H66" s="39">
        <f t="shared" si="16"/>
        <v>0</v>
      </c>
      <c r="I66" s="39">
        <f t="shared" si="16"/>
        <v>0</v>
      </c>
      <c r="J66" s="39">
        <f t="shared" si="17"/>
        <v>0</v>
      </c>
      <c r="K66" s="201">
        <f t="shared" si="18"/>
        <v>0</v>
      </c>
      <c r="L66" s="199">
        <f t="shared" si="19"/>
        <v>0</v>
      </c>
      <c r="M66" s="199">
        <f t="shared" si="19"/>
        <v>0</v>
      </c>
      <c r="N66" s="199">
        <f t="shared" si="19"/>
        <v>0</v>
      </c>
      <c r="O66" s="199">
        <f t="shared" si="20"/>
        <v>0</v>
      </c>
      <c r="P66" s="42">
        <f t="shared" si="21"/>
        <v>0</v>
      </c>
      <c r="Q66" s="39">
        <f t="shared" si="22"/>
        <v>0</v>
      </c>
      <c r="R66" s="39">
        <f t="shared" si="22"/>
        <v>0</v>
      </c>
      <c r="S66" s="39">
        <f t="shared" si="22"/>
        <v>0</v>
      </c>
      <c r="T66" s="39">
        <f t="shared" si="23"/>
        <v>0</v>
      </c>
      <c r="U66" s="201">
        <f t="shared" si="24"/>
        <v>0</v>
      </c>
      <c r="V66" s="199">
        <f t="shared" si="25"/>
        <v>0</v>
      </c>
      <c r="W66" s="199">
        <f t="shared" si="25"/>
        <v>0</v>
      </c>
      <c r="X66" s="199">
        <f t="shared" si="25"/>
        <v>0</v>
      </c>
      <c r="Y66" s="199">
        <f t="shared" si="26"/>
        <v>0</v>
      </c>
    </row>
    <row r="67" spans="2:25" x14ac:dyDescent="0.35">
      <c r="B67" s="201">
        <f t="shared" si="12"/>
        <v>0</v>
      </c>
      <c r="C67" s="199">
        <f t="shared" si="13"/>
        <v>0</v>
      </c>
      <c r="D67" s="199">
        <f t="shared" si="13"/>
        <v>0</v>
      </c>
      <c r="E67" s="199">
        <f t="shared" si="14"/>
        <v>0</v>
      </c>
      <c r="F67" s="42">
        <f t="shared" si="15"/>
        <v>0</v>
      </c>
      <c r="G67" s="39">
        <f t="shared" si="16"/>
        <v>0</v>
      </c>
      <c r="H67" s="39">
        <f t="shared" si="16"/>
        <v>0</v>
      </c>
      <c r="I67" s="39">
        <f t="shared" si="16"/>
        <v>0</v>
      </c>
      <c r="J67" s="39">
        <f t="shared" si="17"/>
        <v>0</v>
      </c>
      <c r="K67" s="201">
        <f t="shared" si="18"/>
        <v>0</v>
      </c>
      <c r="L67" s="199">
        <f t="shared" si="19"/>
        <v>0</v>
      </c>
      <c r="M67" s="199">
        <f t="shared" si="19"/>
        <v>0</v>
      </c>
      <c r="N67" s="199">
        <f t="shared" si="19"/>
        <v>0</v>
      </c>
      <c r="O67" s="199">
        <f t="shared" si="20"/>
        <v>0</v>
      </c>
      <c r="P67" s="42">
        <f t="shared" si="21"/>
        <v>0</v>
      </c>
      <c r="Q67" s="39">
        <f t="shared" si="22"/>
        <v>0</v>
      </c>
      <c r="R67" s="39">
        <f t="shared" si="22"/>
        <v>0</v>
      </c>
      <c r="S67" s="39">
        <f t="shared" si="22"/>
        <v>0</v>
      </c>
      <c r="T67" s="39">
        <f t="shared" si="23"/>
        <v>0</v>
      </c>
      <c r="U67" s="201">
        <f t="shared" si="24"/>
        <v>0</v>
      </c>
      <c r="V67" s="199">
        <f t="shared" si="25"/>
        <v>0</v>
      </c>
      <c r="W67" s="199">
        <f t="shared" si="25"/>
        <v>0</v>
      </c>
      <c r="X67" s="199">
        <f t="shared" si="25"/>
        <v>0</v>
      </c>
      <c r="Y67" s="199">
        <f t="shared" si="26"/>
        <v>0</v>
      </c>
    </row>
    <row r="68" spans="2:25" x14ac:dyDescent="0.35">
      <c r="B68" s="201">
        <f t="shared" si="12"/>
        <v>0</v>
      </c>
      <c r="C68" s="199">
        <f t="shared" si="13"/>
        <v>0</v>
      </c>
      <c r="D68" s="199">
        <f t="shared" si="13"/>
        <v>0</v>
      </c>
      <c r="E68" s="199">
        <f t="shared" si="14"/>
        <v>0</v>
      </c>
      <c r="F68" s="42">
        <f t="shared" si="15"/>
        <v>0</v>
      </c>
      <c r="G68" s="39">
        <f t="shared" si="16"/>
        <v>0</v>
      </c>
      <c r="H68" s="39">
        <f t="shared" si="16"/>
        <v>0</v>
      </c>
      <c r="I68" s="39">
        <f t="shared" si="16"/>
        <v>0</v>
      </c>
      <c r="J68" s="39">
        <f t="shared" si="17"/>
        <v>0</v>
      </c>
      <c r="K68" s="201">
        <f t="shared" si="18"/>
        <v>0</v>
      </c>
      <c r="L68" s="199">
        <f t="shared" si="19"/>
        <v>0</v>
      </c>
      <c r="M68" s="199">
        <f t="shared" si="19"/>
        <v>0</v>
      </c>
      <c r="N68" s="199">
        <f t="shared" si="19"/>
        <v>0</v>
      </c>
      <c r="O68" s="199">
        <f t="shared" si="20"/>
        <v>0</v>
      </c>
      <c r="P68" s="42">
        <f t="shared" si="21"/>
        <v>0</v>
      </c>
      <c r="Q68" s="39">
        <f t="shared" si="22"/>
        <v>0</v>
      </c>
      <c r="R68" s="39">
        <f t="shared" si="22"/>
        <v>0</v>
      </c>
      <c r="S68" s="39">
        <f t="shared" si="22"/>
        <v>0</v>
      </c>
      <c r="T68" s="39">
        <f t="shared" si="23"/>
        <v>0</v>
      </c>
      <c r="U68" s="201">
        <f t="shared" si="24"/>
        <v>0</v>
      </c>
      <c r="V68" s="199">
        <f t="shared" si="25"/>
        <v>0</v>
      </c>
      <c r="W68" s="199">
        <f t="shared" si="25"/>
        <v>0</v>
      </c>
      <c r="X68" s="199">
        <f t="shared" si="25"/>
        <v>0</v>
      </c>
      <c r="Y68" s="199">
        <f t="shared" si="26"/>
        <v>0</v>
      </c>
    </row>
    <row r="69" spans="2:25" x14ac:dyDescent="0.35">
      <c r="B69" s="201">
        <f t="shared" ref="B69:B71" si="27">+B$60*D25</f>
        <v>0</v>
      </c>
      <c r="C69" s="199">
        <f t="shared" ref="C69:C71" si="28">+C$60*B69</f>
        <v>0</v>
      </c>
      <c r="D69" s="199">
        <f t="shared" ref="D69:D71" si="29">+D$60*C69</f>
        <v>0</v>
      </c>
      <c r="E69" s="199">
        <f t="shared" ref="E69:E71" si="30">D69*E25</f>
        <v>0</v>
      </c>
      <c r="F69" s="42">
        <f t="shared" ref="F69:F71" si="31">+B69</f>
        <v>0</v>
      </c>
      <c r="G69" s="39">
        <f t="shared" ref="G69:G71" si="32">+G$60*F69</f>
        <v>0</v>
      </c>
      <c r="H69" s="39">
        <f t="shared" ref="H69:H71" si="33">+H$60*G69</f>
        <v>0</v>
      </c>
      <c r="I69" s="39">
        <f t="shared" ref="I69:I71" si="34">+I$60*H69</f>
        <v>0</v>
      </c>
      <c r="J69" s="39">
        <f t="shared" ref="J69:J71" si="35">I69*I25</f>
        <v>0</v>
      </c>
      <c r="K69" s="201">
        <f t="shared" ref="K69:K71" si="36">+G69</f>
        <v>0</v>
      </c>
      <c r="L69" s="199">
        <f t="shared" ref="L69:L71" si="37">+L$60*K69</f>
        <v>0</v>
      </c>
      <c r="M69" s="199">
        <f t="shared" ref="M69:M71" si="38">+M$60*L69</f>
        <v>0</v>
      </c>
      <c r="N69" s="199">
        <f t="shared" ref="N69:N71" si="39">+N$60*M69</f>
        <v>0</v>
      </c>
      <c r="O69" s="199">
        <f t="shared" ref="O69:O71" si="40">N69*M25</f>
        <v>0</v>
      </c>
      <c r="P69" s="42">
        <f t="shared" ref="P69:P71" si="41">+L69</f>
        <v>0</v>
      </c>
      <c r="Q69" s="39">
        <f t="shared" ref="Q69:Q71" si="42">+Q$60*P69</f>
        <v>0</v>
      </c>
      <c r="R69" s="39">
        <f t="shared" ref="R69:R71" si="43">+R$60*Q69</f>
        <v>0</v>
      </c>
      <c r="S69" s="39">
        <f t="shared" ref="S69:S71" si="44">+S$60*R69</f>
        <v>0</v>
      </c>
      <c r="T69" s="39">
        <f t="shared" ref="T69:T71" si="45">S69*Q25</f>
        <v>0</v>
      </c>
      <c r="U69" s="201">
        <f t="shared" ref="U69:U71" si="46">+Q69</f>
        <v>0</v>
      </c>
      <c r="V69" s="199">
        <f t="shared" ref="V69:V71" si="47">+V$60*U69</f>
        <v>0</v>
      </c>
      <c r="W69" s="199">
        <f t="shared" ref="W69:W71" si="48">+W$60*V69</f>
        <v>0</v>
      </c>
      <c r="X69" s="199">
        <f t="shared" ref="X69:X71" si="49">+X$60*W69</f>
        <v>0</v>
      </c>
      <c r="Y69" s="199">
        <f t="shared" ref="Y69:Y71" si="50">X69*U25</f>
        <v>0</v>
      </c>
    </row>
    <row r="70" spans="2:25" x14ac:dyDescent="0.35">
      <c r="B70" s="201">
        <f t="shared" si="27"/>
        <v>0</v>
      </c>
      <c r="C70" s="199">
        <f t="shared" si="28"/>
        <v>0</v>
      </c>
      <c r="D70" s="199">
        <f t="shared" si="29"/>
        <v>0</v>
      </c>
      <c r="E70" s="199">
        <f t="shared" si="30"/>
        <v>0</v>
      </c>
      <c r="F70" s="42">
        <f t="shared" si="31"/>
        <v>0</v>
      </c>
      <c r="G70" s="39">
        <f t="shared" si="32"/>
        <v>0</v>
      </c>
      <c r="H70" s="39">
        <f t="shared" si="33"/>
        <v>0</v>
      </c>
      <c r="I70" s="39">
        <f t="shared" si="34"/>
        <v>0</v>
      </c>
      <c r="J70" s="39">
        <f t="shared" si="35"/>
        <v>0</v>
      </c>
      <c r="K70" s="201">
        <f t="shared" si="36"/>
        <v>0</v>
      </c>
      <c r="L70" s="199">
        <f t="shared" si="37"/>
        <v>0</v>
      </c>
      <c r="M70" s="199">
        <f t="shared" si="38"/>
        <v>0</v>
      </c>
      <c r="N70" s="199">
        <f t="shared" si="39"/>
        <v>0</v>
      </c>
      <c r="O70" s="199">
        <f t="shared" si="40"/>
        <v>0</v>
      </c>
      <c r="P70" s="42">
        <f t="shared" si="41"/>
        <v>0</v>
      </c>
      <c r="Q70" s="39">
        <f t="shared" si="42"/>
        <v>0</v>
      </c>
      <c r="R70" s="39">
        <f t="shared" si="43"/>
        <v>0</v>
      </c>
      <c r="S70" s="39">
        <f t="shared" si="44"/>
        <v>0</v>
      </c>
      <c r="T70" s="39">
        <f t="shared" si="45"/>
        <v>0</v>
      </c>
      <c r="U70" s="201">
        <f t="shared" si="46"/>
        <v>0</v>
      </c>
      <c r="V70" s="199">
        <f t="shared" si="47"/>
        <v>0</v>
      </c>
      <c r="W70" s="199">
        <f t="shared" si="48"/>
        <v>0</v>
      </c>
      <c r="X70" s="199">
        <f t="shared" si="49"/>
        <v>0</v>
      </c>
      <c r="Y70" s="199">
        <f t="shared" si="50"/>
        <v>0</v>
      </c>
    </row>
    <row r="71" spans="2:25" x14ac:dyDescent="0.35">
      <c r="B71" s="201">
        <f t="shared" si="27"/>
        <v>0</v>
      </c>
      <c r="C71" s="199">
        <f t="shared" si="28"/>
        <v>0</v>
      </c>
      <c r="D71" s="199">
        <f t="shared" si="29"/>
        <v>0</v>
      </c>
      <c r="E71" s="199">
        <f t="shared" si="30"/>
        <v>0</v>
      </c>
      <c r="F71" s="42">
        <f t="shared" si="31"/>
        <v>0</v>
      </c>
      <c r="G71" s="39">
        <f t="shared" si="32"/>
        <v>0</v>
      </c>
      <c r="H71" s="39">
        <f t="shared" si="33"/>
        <v>0</v>
      </c>
      <c r="I71" s="39">
        <f t="shared" si="34"/>
        <v>0</v>
      </c>
      <c r="J71" s="39">
        <f t="shared" si="35"/>
        <v>0</v>
      </c>
      <c r="K71" s="201">
        <f t="shared" si="36"/>
        <v>0</v>
      </c>
      <c r="L71" s="199">
        <f t="shared" si="37"/>
        <v>0</v>
      </c>
      <c r="M71" s="199">
        <f t="shared" si="38"/>
        <v>0</v>
      </c>
      <c r="N71" s="199">
        <f t="shared" si="39"/>
        <v>0</v>
      </c>
      <c r="O71" s="199">
        <f t="shared" si="40"/>
        <v>0</v>
      </c>
      <c r="P71" s="42">
        <f t="shared" si="41"/>
        <v>0</v>
      </c>
      <c r="Q71" s="39">
        <f t="shared" si="42"/>
        <v>0</v>
      </c>
      <c r="R71" s="39">
        <f t="shared" si="43"/>
        <v>0</v>
      </c>
      <c r="S71" s="39">
        <f t="shared" si="44"/>
        <v>0</v>
      </c>
      <c r="T71" s="39">
        <f t="shared" si="45"/>
        <v>0</v>
      </c>
      <c r="U71" s="201">
        <f t="shared" si="46"/>
        <v>0</v>
      </c>
      <c r="V71" s="199">
        <f t="shared" si="47"/>
        <v>0</v>
      </c>
      <c r="W71" s="199">
        <f t="shared" si="48"/>
        <v>0</v>
      </c>
      <c r="X71" s="199">
        <f t="shared" si="49"/>
        <v>0</v>
      </c>
      <c r="Y71" s="199">
        <f t="shared" si="50"/>
        <v>0</v>
      </c>
    </row>
    <row r="72" spans="2:25" ht="15" customHeight="1" x14ac:dyDescent="0.35">
      <c r="B72" s="201">
        <f>+B$60*D28</f>
        <v>0</v>
      </c>
      <c r="C72" s="199">
        <f t="shared" si="13"/>
        <v>0</v>
      </c>
      <c r="D72" s="199">
        <f t="shared" si="13"/>
        <v>0</v>
      </c>
      <c r="E72" s="199">
        <f>D72*E28</f>
        <v>0</v>
      </c>
      <c r="F72" s="42">
        <f t="shared" si="15"/>
        <v>0</v>
      </c>
      <c r="G72" s="39">
        <f t="shared" si="16"/>
        <v>0</v>
      </c>
      <c r="H72" s="39">
        <f t="shared" si="16"/>
        <v>0</v>
      </c>
      <c r="I72" s="39">
        <f t="shared" si="16"/>
        <v>0</v>
      </c>
      <c r="J72" s="39">
        <f>I72*I28</f>
        <v>0</v>
      </c>
      <c r="K72" s="201">
        <f t="shared" si="18"/>
        <v>0</v>
      </c>
      <c r="L72" s="199">
        <f t="shared" si="19"/>
        <v>0</v>
      </c>
      <c r="M72" s="199">
        <f t="shared" si="19"/>
        <v>0</v>
      </c>
      <c r="N72" s="199">
        <f t="shared" si="19"/>
        <v>0</v>
      </c>
      <c r="O72" s="199">
        <f>N72*M28</f>
        <v>0</v>
      </c>
      <c r="P72" s="42">
        <f t="shared" si="21"/>
        <v>0</v>
      </c>
      <c r="Q72" s="39">
        <f t="shared" si="22"/>
        <v>0</v>
      </c>
      <c r="R72" s="39">
        <f t="shared" si="22"/>
        <v>0</v>
      </c>
      <c r="S72" s="39">
        <f t="shared" si="22"/>
        <v>0</v>
      </c>
      <c r="T72" s="39">
        <f>S72*Q28</f>
        <v>0</v>
      </c>
      <c r="U72" s="201">
        <f t="shared" si="24"/>
        <v>0</v>
      </c>
      <c r="V72" s="199">
        <f t="shared" si="25"/>
        <v>0</v>
      </c>
      <c r="W72" s="199">
        <f t="shared" si="25"/>
        <v>0</v>
      </c>
      <c r="X72" s="199">
        <f t="shared" si="25"/>
        <v>0</v>
      </c>
      <c r="Y72" s="199">
        <f>X72*U28</f>
        <v>0</v>
      </c>
    </row>
    <row r="73" spans="2:25" x14ac:dyDescent="0.35">
      <c r="B73" s="201">
        <f>+B$60*D29</f>
        <v>0</v>
      </c>
      <c r="C73" s="199">
        <f t="shared" si="13"/>
        <v>0</v>
      </c>
      <c r="D73" s="199">
        <f t="shared" si="13"/>
        <v>0</v>
      </c>
      <c r="E73" s="199">
        <f>D73*E29</f>
        <v>0</v>
      </c>
      <c r="F73" s="42">
        <f t="shared" si="15"/>
        <v>0</v>
      </c>
      <c r="G73" s="39">
        <f t="shared" si="16"/>
        <v>0</v>
      </c>
      <c r="H73" s="39">
        <f t="shared" si="16"/>
        <v>0</v>
      </c>
      <c r="I73" s="39">
        <f t="shared" si="16"/>
        <v>0</v>
      </c>
      <c r="J73" s="39">
        <f>I73*I29</f>
        <v>0</v>
      </c>
      <c r="K73" s="201">
        <f t="shared" si="18"/>
        <v>0</v>
      </c>
      <c r="L73" s="199">
        <f t="shared" si="19"/>
        <v>0</v>
      </c>
      <c r="M73" s="199">
        <f t="shared" si="19"/>
        <v>0</v>
      </c>
      <c r="N73" s="199">
        <f t="shared" si="19"/>
        <v>0</v>
      </c>
      <c r="O73" s="199">
        <f>N73*M29</f>
        <v>0</v>
      </c>
      <c r="P73" s="42">
        <f t="shared" si="21"/>
        <v>0</v>
      </c>
      <c r="Q73" s="39">
        <f t="shared" si="22"/>
        <v>0</v>
      </c>
      <c r="R73" s="39">
        <f t="shared" si="22"/>
        <v>0</v>
      </c>
      <c r="S73" s="39">
        <f t="shared" si="22"/>
        <v>0</v>
      </c>
      <c r="T73" s="39">
        <f>S73*Q29</f>
        <v>0</v>
      </c>
      <c r="U73" s="201">
        <f t="shared" si="24"/>
        <v>0</v>
      </c>
      <c r="V73" s="199">
        <f t="shared" si="25"/>
        <v>0</v>
      </c>
      <c r="W73" s="199">
        <f t="shared" si="25"/>
        <v>0</v>
      </c>
      <c r="X73" s="199">
        <f t="shared" si="25"/>
        <v>0</v>
      </c>
      <c r="Y73" s="199">
        <f>X73*U29</f>
        <v>0</v>
      </c>
    </row>
    <row r="74" spans="2:25" x14ac:dyDescent="0.35">
      <c r="B74" s="201">
        <f>+B$60*D30</f>
        <v>0</v>
      </c>
      <c r="C74" s="199">
        <f t="shared" si="13"/>
        <v>0</v>
      </c>
      <c r="D74" s="284">
        <f>C74</f>
        <v>0</v>
      </c>
      <c r="E74" s="199">
        <f>D74*E30</f>
        <v>0</v>
      </c>
      <c r="F74" s="42">
        <f t="shared" si="15"/>
        <v>0</v>
      </c>
      <c r="G74" s="39">
        <f t="shared" si="16"/>
        <v>0</v>
      </c>
      <c r="H74" s="39">
        <f t="shared" si="16"/>
        <v>0</v>
      </c>
      <c r="I74" s="284">
        <f>H74</f>
        <v>0</v>
      </c>
      <c r="J74" s="39">
        <f>I74*I30</f>
        <v>0</v>
      </c>
      <c r="K74" s="201">
        <f t="shared" si="18"/>
        <v>0</v>
      </c>
      <c r="L74" s="199">
        <f t="shared" si="19"/>
        <v>0</v>
      </c>
      <c r="M74" s="199">
        <f t="shared" si="19"/>
        <v>0</v>
      </c>
      <c r="N74" s="199">
        <f t="shared" si="19"/>
        <v>0</v>
      </c>
      <c r="O74" s="199">
        <f>N74*M30</f>
        <v>0</v>
      </c>
      <c r="P74" s="42">
        <f t="shared" si="21"/>
        <v>0</v>
      </c>
      <c r="Q74" s="39">
        <f t="shared" si="22"/>
        <v>0</v>
      </c>
      <c r="R74" s="39">
        <f t="shared" si="22"/>
        <v>0</v>
      </c>
      <c r="S74" s="39">
        <f t="shared" si="22"/>
        <v>0</v>
      </c>
      <c r="T74" s="39">
        <f>S74*Q30</f>
        <v>0</v>
      </c>
      <c r="U74" s="201">
        <f t="shared" si="24"/>
        <v>0</v>
      </c>
      <c r="V74" s="199">
        <f t="shared" si="25"/>
        <v>0</v>
      </c>
      <c r="W74" s="199">
        <f t="shared" si="25"/>
        <v>0</v>
      </c>
      <c r="X74" s="199">
        <f t="shared" si="25"/>
        <v>0</v>
      </c>
      <c r="Y74" s="199">
        <f>X74*U30</f>
        <v>0</v>
      </c>
    </row>
    <row r="75" spans="2:25" x14ac:dyDescent="0.35">
      <c r="B75" s="201">
        <f>+B$60*D31</f>
        <v>0</v>
      </c>
      <c r="C75" s="199">
        <f t="shared" si="13"/>
        <v>0</v>
      </c>
      <c r="D75" s="199">
        <f t="shared" si="13"/>
        <v>0</v>
      </c>
      <c r="E75" s="199">
        <f>D75*E31</f>
        <v>0</v>
      </c>
      <c r="F75" s="42">
        <f t="shared" si="15"/>
        <v>0</v>
      </c>
      <c r="G75" s="39">
        <f t="shared" si="16"/>
        <v>0</v>
      </c>
      <c r="H75" s="39">
        <f t="shared" si="16"/>
        <v>0</v>
      </c>
      <c r="I75" s="39">
        <f t="shared" si="16"/>
        <v>0</v>
      </c>
      <c r="J75" s="39">
        <f>I75*I31</f>
        <v>0</v>
      </c>
      <c r="K75" s="201">
        <f t="shared" si="18"/>
        <v>0</v>
      </c>
      <c r="L75" s="199">
        <f t="shared" si="19"/>
        <v>0</v>
      </c>
      <c r="M75" s="199">
        <f t="shared" si="19"/>
        <v>0</v>
      </c>
      <c r="N75" s="199">
        <f t="shared" si="19"/>
        <v>0</v>
      </c>
      <c r="O75" s="199">
        <f>N75*M31</f>
        <v>0</v>
      </c>
      <c r="P75" s="42">
        <f t="shared" si="21"/>
        <v>0</v>
      </c>
      <c r="Q75" s="39">
        <f t="shared" si="22"/>
        <v>0</v>
      </c>
      <c r="R75" s="39">
        <f t="shared" si="22"/>
        <v>0</v>
      </c>
      <c r="S75" s="39">
        <f t="shared" si="22"/>
        <v>0</v>
      </c>
      <c r="T75" s="39">
        <f>S75*Q31</f>
        <v>0</v>
      </c>
      <c r="U75" s="201">
        <f t="shared" si="24"/>
        <v>0</v>
      </c>
      <c r="V75" s="199">
        <f t="shared" si="25"/>
        <v>0</v>
      </c>
      <c r="W75" s="199">
        <f t="shared" si="25"/>
        <v>0</v>
      </c>
      <c r="X75" s="199">
        <f t="shared" si="25"/>
        <v>0</v>
      </c>
      <c r="Y75" s="199">
        <f>X75*U31</f>
        <v>0</v>
      </c>
    </row>
    <row r="76" spans="2:25" x14ac:dyDescent="0.35">
      <c r="B76" s="200"/>
      <c r="C76" s="200"/>
      <c r="D76" s="200"/>
      <c r="E76" s="200"/>
      <c r="F76" s="41"/>
      <c r="G76" s="41"/>
      <c r="H76" s="41"/>
      <c r="I76" s="41"/>
      <c r="J76" s="41"/>
      <c r="K76" s="200"/>
      <c r="L76" s="200"/>
      <c r="M76" s="200"/>
      <c r="N76" s="200"/>
      <c r="O76" s="200"/>
      <c r="P76" s="41"/>
      <c r="Q76" s="41"/>
      <c r="R76" s="41"/>
      <c r="S76" s="41"/>
      <c r="T76" s="41"/>
      <c r="U76" s="200"/>
      <c r="V76" s="200"/>
      <c r="W76" s="200"/>
      <c r="X76" s="200"/>
      <c r="Y76" s="200"/>
    </row>
  </sheetData>
  <mergeCells count="12">
    <mergeCell ref="A30:C30"/>
    <mergeCell ref="A31:C31"/>
    <mergeCell ref="A32:C32"/>
    <mergeCell ref="A29:C29"/>
    <mergeCell ref="A17:C17"/>
    <mergeCell ref="A18:C18"/>
    <mergeCell ref="Z13:Z14"/>
    <mergeCell ref="E1:F1"/>
    <mergeCell ref="D2:H2"/>
    <mergeCell ref="D3:H3"/>
    <mergeCell ref="A13:C15"/>
    <mergeCell ref="Y13:Y14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S56"/>
  <sheetViews>
    <sheetView topLeftCell="A12" zoomScaleNormal="100" workbookViewId="0">
      <selection activeCell="F31" sqref="F31"/>
    </sheetView>
  </sheetViews>
  <sheetFormatPr defaultRowHeight="14.5" x14ac:dyDescent="0.35"/>
  <cols>
    <col min="1" max="1" width="52.26953125" customWidth="1"/>
    <col min="2" max="2" width="11.1796875" customWidth="1"/>
    <col min="7" max="7" width="11.453125" customWidth="1"/>
    <col min="8" max="8" width="1.54296875" customWidth="1"/>
    <col min="9" max="9" width="39.7265625" customWidth="1"/>
  </cols>
  <sheetData>
    <row r="1" spans="1:19" ht="15.5" x14ac:dyDescent="0.35">
      <c r="A1" s="1" t="s">
        <v>31</v>
      </c>
      <c r="B1" s="2"/>
      <c r="C1" s="372" t="str">
        <f>+Projektkalkyl!E1</f>
        <v>2024-00-00</v>
      </c>
      <c r="D1" s="373"/>
      <c r="E1" s="5"/>
      <c r="F1" s="6"/>
      <c r="G1" s="2"/>
      <c r="H1" s="43"/>
      <c r="I1" s="43"/>
    </row>
    <row r="2" spans="1:19" x14ac:dyDescent="0.35">
      <c r="A2" s="7" t="s">
        <v>3</v>
      </c>
      <c r="B2" s="355">
        <f>+Projektkalkyl!B5</f>
        <v>0</v>
      </c>
      <c r="C2" s="356"/>
      <c r="D2" s="356"/>
      <c r="E2" s="356"/>
      <c r="F2" s="356"/>
      <c r="G2" s="44"/>
      <c r="H2" s="8"/>
      <c r="I2" s="8"/>
    </row>
    <row r="3" spans="1:19" x14ac:dyDescent="0.35">
      <c r="A3" s="7" t="s">
        <v>4</v>
      </c>
      <c r="B3" s="355">
        <f>+Projektkalkyl!B6</f>
        <v>0</v>
      </c>
      <c r="C3" s="356"/>
      <c r="D3" s="356"/>
      <c r="E3" s="356"/>
      <c r="F3" s="356"/>
      <c r="G3" s="45"/>
      <c r="H3" s="8"/>
      <c r="I3" s="8"/>
    </row>
    <row r="4" spans="1:19" x14ac:dyDescent="0.35">
      <c r="A4" s="8"/>
      <c r="B4" s="8"/>
      <c r="C4" s="46"/>
      <c r="D4" s="10"/>
      <c r="E4" s="10"/>
      <c r="F4" s="10"/>
      <c r="G4" s="8"/>
      <c r="H4" s="8"/>
      <c r="I4" s="8"/>
    </row>
    <row r="5" spans="1:19" x14ac:dyDescent="0.35">
      <c r="A5" s="7"/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/>
      <c r="I5" s="242" t="s">
        <v>151</v>
      </c>
    </row>
    <row r="6" spans="1:19" x14ac:dyDescent="0.35">
      <c r="A6" s="280" t="s">
        <v>199</v>
      </c>
      <c r="B6" s="12">
        <f>Projektkalkyl!$D$11</f>
        <v>2025</v>
      </c>
      <c r="C6" s="12">
        <f>Projektkalkyl!$E$11</f>
        <v>2026</v>
      </c>
      <c r="D6" s="12">
        <f>Projektkalkyl!$F$11</f>
        <v>2027</v>
      </c>
      <c r="E6" s="12">
        <f>Projektkalkyl!$G$11</f>
        <v>2028</v>
      </c>
      <c r="F6" s="12">
        <f>Projektkalkyl!$H$11</f>
        <v>2029</v>
      </c>
      <c r="G6" s="47" t="s">
        <v>67</v>
      </c>
    </row>
    <row r="7" spans="1:19" x14ac:dyDescent="0.35">
      <c r="A7" s="244" t="s">
        <v>153</v>
      </c>
      <c r="B7" s="48"/>
      <c r="C7" s="48"/>
      <c r="D7" s="48"/>
      <c r="E7" s="254"/>
      <c r="F7" s="254"/>
      <c r="G7" s="50">
        <f>SUM(B7:F7)</f>
        <v>0</v>
      </c>
      <c r="I7" s="251"/>
      <c r="J7" s="283"/>
      <c r="K7" s="283"/>
      <c r="L7" s="283"/>
      <c r="M7" s="283"/>
      <c r="N7" s="283"/>
      <c r="O7" s="283"/>
      <c r="P7" s="283"/>
      <c r="Q7" s="283"/>
      <c r="R7" s="283"/>
      <c r="S7" s="283"/>
    </row>
    <row r="8" spans="1:19" x14ac:dyDescent="0.35">
      <c r="A8" s="243" t="s">
        <v>204</v>
      </c>
      <c r="B8" s="48"/>
      <c r="C8" s="48"/>
      <c r="D8" s="48"/>
      <c r="E8" s="254"/>
      <c r="F8" s="254"/>
      <c r="G8" s="50">
        <f t="shared" ref="G8:G30" si="0">SUM(B8:F8)</f>
        <v>0</v>
      </c>
      <c r="I8" s="251"/>
      <c r="J8" s="283"/>
      <c r="K8" s="283"/>
      <c r="L8" s="283"/>
      <c r="M8" s="283"/>
      <c r="N8" s="283"/>
      <c r="O8" s="283"/>
      <c r="P8" s="283"/>
      <c r="Q8" s="283"/>
      <c r="R8" s="283"/>
      <c r="S8" s="283"/>
    </row>
    <row r="9" spans="1:19" x14ac:dyDescent="0.35">
      <c r="A9" s="243" t="s">
        <v>205</v>
      </c>
      <c r="B9" s="48"/>
      <c r="C9" s="48"/>
      <c r="D9" s="48"/>
      <c r="E9" s="254"/>
      <c r="F9" s="254"/>
      <c r="G9" s="50">
        <f t="shared" si="0"/>
        <v>0</v>
      </c>
      <c r="I9" s="251"/>
      <c r="J9" s="283"/>
      <c r="K9" s="283"/>
      <c r="L9" s="283"/>
      <c r="M9" s="283"/>
      <c r="N9" s="283"/>
      <c r="O9" s="283"/>
      <c r="P9" s="283"/>
      <c r="Q9" s="283"/>
      <c r="R9" s="283"/>
      <c r="S9" s="283"/>
    </row>
    <row r="10" spans="1:19" x14ac:dyDescent="0.35">
      <c r="A10" s="268" t="s">
        <v>206</v>
      </c>
      <c r="B10" s="48"/>
      <c r="C10" s="48"/>
      <c r="D10" s="48"/>
      <c r="E10" s="254"/>
      <c r="F10" s="254"/>
      <c r="G10" s="50">
        <f t="shared" si="0"/>
        <v>0</v>
      </c>
      <c r="I10" s="251"/>
      <c r="J10" s="283"/>
      <c r="K10" s="283"/>
      <c r="L10" s="283"/>
      <c r="M10" s="283"/>
      <c r="N10" s="283"/>
      <c r="O10" s="283"/>
      <c r="P10" s="283"/>
      <c r="Q10" s="283"/>
      <c r="R10" s="283"/>
      <c r="S10" s="283"/>
    </row>
    <row r="11" spans="1:19" x14ac:dyDescent="0.35">
      <c r="A11" s="51"/>
      <c r="B11" s="48"/>
      <c r="C11" s="48"/>
      <c r="D11" s="48"/>
      <c r="E11" s="254"/>
      <c r="F11" s="254"/>
      <c r="G11" s="50">
        <f t="shared" si="0"/>
        <v>0</v>
      </c>
      <c r="I11" s="251"/>
      <c r="J11" s="283"/>
      <c r="K11" s="283"/>
      <c r="L11" s="283"/>
      <c r="M11" s="283"/>
      <c r="N11" s="283"/>
      <c r="O11" s="283"/>
      <c r="P11" s="283"/>
      <c r="Q11" s="283"/>
      <c r="R11" s="283"/>
      <c r="S11" s="283"/>
    </row>
    <row r="12" spans="1:19" ht="15" thickBot="1" x14ac:dyDescent="0.4">
      <c r="A12" s="248" t="s">
        <v>160</v>
      </c>
      <c r="B12" s="249">
        <f>SUM(B7:B11)</f>
        <v>0</v>
      </c>
      <c r="C12" s="249">
        <f t="shared" ref="C12:G12" si="1">SUM(C7:C11)</f>
        <v>0</v>
      </c>
      <c r="D12" s="249">
        <f t="shared" si="1"/>
        <v>0</v>
      </c>
      <c r="E12" s="249">
        <f t="shared" si="1"/>
        <v>0</v>
      </c>
      <c r="F12" s="249">
        <f>SUM(F7:F11)</f>
        <v>0</v>
      </c>
      <c r="G12" s="249">
        <f t="shared" si="1"/>
        <v>0</v>
      </c>
      <c r="I12" s="251"/>
      <c r="J12" s="283"/>
      <c r="K12" s="283"/>
      <c r="L12" s="283"/>
      <c r="M12" s="283"/>
      <c r="N12" s="283"/>
      <c r="O12" s="283"/>
      <c r="P12" s="283"/>
      <c r="Q12" s="283"/>
      <c r="R12" s="283"/>
      <c r="S12" s="283"/>
    </row>
    <row r="13" spans="1:19" ht="15" thickTop="1" x14ac:dyDescent="0.35">
      <c r="A13" s="244" t="s">
        <v>154</v>
      </c>
      <c r="B13" s="246"/>
      <c r="C13" s="246"/>
      <c r="D13" s="246"/>
      <c r="E13" s="260"/>
      <c r="F13" s="260"/>
      <c r="G13" s="247">
        <f t="shared" si="0"/>
        <v>0</v>
      </c>
      <c r="I13" s="251"/>
      <c r="J13" s="283"/>
      <c r="K13" s="283"/>
      <c r="L13" s="283"/>
      <c r="M13" s="283"/>
      <c r="N13" s="283"/>
      <c r="O13" s="283"/>
      <c r="P13" s="283"/>
      <c r="Q13" s="283"/>
      <c r="R13" s="283"/>
      <c r="S13" s="283"/>
    </row>
    <row r="14" spans="1:19" x14ac:dyDescent="0.35">
      <c r="A14" s="243" t="s">
        <v>162</v>
      </c>
      <c r="B14" s="48"/>
      <c r="C14" s="48"/>
      <c r="D14" s="48"/>
      <c r="E14" s="254"/>
      <c r="F14" s="254"/>
      <c r="G14" s="50">
        <f t="shared" ref="G14" si="2">SUM(B14:F14)</f>
        <v>0</v>
      </c>
      <c r="I14" s="251"/>
      <c r="J14" s="283"/>
      <c r="K14" s="283"/>
      <c r="L14" s="283"/>
      <c r="M14" s="283"/>
      <c r="N14" s="283"/>
      <c r="O14" s="283"/>
      <c r="P14" s="283"/>
      <c r="Q14" s="283"/>
      <c r="R14" s="283"/>
      <c r="S14" s="283"/>
    </row>
    <row r="15" spans="1:19" x14ac:dyDescent="0.35">
      <c r="A15" s="243" t="s">
        <v>200</v>
      </c>
      <c r="B15" s="48"/>
      <c r="C15" s="48"/>
      <c r="D15" s="48"/>
      <c r="E15" s="254"/>
      <c r="F15" s="254"/>
      <c r="G15" s="50">
        <f t="shared" si="0"/>
        <v>0</v>
      </c>
      <c r="I15" s="251"/>
      <c r="J15" s="283"/>
      <c r="K15" s="283"/>
      <c r="L15" s="283"/>
      <c r="M15" s="283"/>
      <c r="N15" s="283"/>
      <c r="O15" s="283"/>
      <c r="P15" s="283"/>
      <c r="Q15" s="283"/>
      <c r="R15" s="283"/>
      <c r="S15" s="283"/>
    </row>
    <row r="16" spans="1:19" x14ac:dyDescent="0.35">
      <c r="A16" s="268" t="s">
        <v>155</v>
      </c>
      <c r="B16" s="48"/>
      <c r="C16" s="48"/>
      <c r="D16" s="48"/>
      <c r="E16" s="254"/>
      <c r="F16" s="254"/>
      <c r="G16" s="50">
        <f t="shared" si="0"/>
        <v>0</v>
      </c>
      <c r="I16" s="251"/>
      <c r="J16" s="283"/>
      <c r="K16" s="283"/>
      <c r="L16" s="283"/>
      <c r="M16" s="283"/>
      <c r="N16" s="283"/>
      <c r="O16" s="283"/>
      <c r="P16" s="283"/>
      <c r="Q16" s="283"/>
      <c r="R16" s="283"/>
      <c r="S16" s="283"/>
    </row>
    <row r="17" spans="1:19" x14ac:dyDescent="0.35">
      <c r="A17" s="51"/>
      <c r="B17" s="48"/>
      <c r="C17" s="48"/>
      <c r="D17" s="48"/>
      <c r="E17" s="254"/>
      <c r="F17" s="254"/>
      <c r="G17" s="50">
        <f t="shared" si="0"/>
        <v>0</v>
      </c>
      <c r="I17" s="251"/>
      <c r="J17" s="283"/>
      <c r="K17" s="283"/>
      <c r="L17" s="283"/>
      <c r="M17" s="283"/>
      <c r="N17" s="283"/>
      <c r="O17" s="283"/>
      <c r="P17" s="283"/>
      <c r="Q17" s="283"/>
      <c r="R17" s="283"/>
      <c r="S17" s="283"/>
    </row>
    <row r="18" spans="1:19" ht="15" thickBot="1" x14ac:dyDescent="0.4">
      <c r="A18" s="248" t="s">
        <v>161</v>
      </c>
      <c r="B18" s="249">
        <f>SUM(B13:B17)</f>
        <v>0</v>
      </c>
      <c r="C18" s="249">
        <f t="shared" ref="C18" si="3">SUM(C13:C17)</f>
        <v>0</v>
      </c>
      <c r="D18" s="249">
        <f t="shared" ref="D18" si="4">SUM(D13:D17)</f>
        <v>0</v>
      </c>
      <c r="E18" s="249">
        <f t="shared" ref="E18" si="5">SUM(E13:E17)</f>
        <v>0</v>
      </c>
      <c r="F18" s="249">
        <f>SUM(F13:F17)</f>
        <v>0</v>
      </c>
      <c r="G18" s="249">
        <f t="shared" ref="G18" si="6">SUM(G13:G17)</f>
        <v>0</v>
      </c>
      <c r="I18" s="251"/>
      <c r="J18" s="283"/>
      <c r="K18" s="283"/>
      <c r="L18" s="283"/>
      <c r="M18" s="283"/>
      <c r="N18" s="283"/>
      <c r="O18" s="283"/>
      <c r="P18" s="283"/>
      <c r="Q18" s="283"/>
      <c r="R18" s="283"/>
      <c r="S18" s="283"/>
    </row>
    <row r="19" spans="1:19" ht="15" thickTop="1" x14ac:dyDescent="0.35">
      <c r="A19" s="244" t="s">
        <v>156</v>
      </c>
      <c r="B19" s="246"/>
      <c r="C19" s="246"/>
      <c r="D19" s="246"/>
      <c r="E19" s="260"/>
      <c r="F19" s="260"/>
      <c r="G19" s="247">
        <f t="shared" si="0"/>
        <v>0</v>
      </c>
      <c r="I19" s="251"/>
      <c r="J19" s="283"/>
      <c r="K19" s="283"/>
      <c r="L19" s="283"/>
      <c r="M19" s="283"/>
      <c r="N19" s="283"/>
      <c r="O19" s="283"/>
      <c r="P19" s="283"/>
      <c r="Q19" s="283"/>
      <c r="R19" s="283"/>
      <c r="S19" s="283"/>
    </row>
    <row r="20" spans="1:19" x14ac:dyDescent="0.35">
      <c r="A20" s="243" t="s">
        <v>193</v>
      </c>
      <c r="B20" s="48"/>
      <c r="C20" s="48"/>
      <c r="D20" s="48"/>
      <c r="E20" s="254"/>
      <c r="F20" s="254"/>
      <c r="G20" s="50">
        <f t="shared" si="0"/>
        <v>0</v>
      </c>
      <c r="I20" s="251"/>
      <c r="J20" s="283"/>
      <c r="K20" s="283"/>
      <c r="L20" s="283"/>
      <c r="M20" s="283"/>
      <c r="N20" s="283"/>
      <c r="O20" s="283"/>
      <c r="P20" s="283"/>
      <c r="Q20" s="283"/>
      <c r="R20" s="283"/>
      <c r="S20" s="283"/>
    </row>
    <row r="21" spans="1:19" x14ac:dyDescent="0.35">
      <c r="A21" s="243" t="s">
        <v>164</v>
      </c>
      <c r="B21" s="48"/>
      <c r="C21" s="48"/>
      <c r="D21" s="48"/>
      <c r="E21" s="254"/>
      <c r="F21" s="254"/>
      <c r="G21" s="50">
        <f t="shared" si="0"/>
        <v>0</v>
      </c>
      <c r="I21" s="251"/>
      <c r="J21" s="283"/>
      <c r="K21" s="283"/>
      <c r="L21" s="283"/>
      <c r="M21" s="283"/>
      <c r="N21" s="283"/>
      <c r="O21" s="283"/>
      <c r="P21" s="283"/>
      <c r="Q21" s="283"/>
      <c r="R21" s="283"/>
      <c r="S21" s="283"/>
    </row>
    <row r="22" spans="1:19" x14ac:dyDescent="0.35">
      <c r="A22" s="243" t="s">
        <v>163</v>
      </c>
      <c r="B22" s="48"/>
      <c r="C22" s="48"/>
      <c r="D22" s="48"/>
      <c r="E22" s="254"/>
      <c r="F22" s="254"/>
      <c r="G22" s="50">
        <f t="shared" si="0"/>
        <v>0</v>
      </c>
      <c r="I22" s="251"/>
      <c r="J22" s="283"/>
      <c r="K22" s="283"/>
      <c r="L22" s="283"/>
      <c r="M22" s="283"/>
      <c r="N22" s="283"/>
      <c r="O22" s="283"/>
      <c r="P22" s="283"/>
      <c r="Q22" s="283"/>
      <c r="R22" s="283"/>
      <c r="S22" s="283"/>
    </row>
    <row r="23" spans="1:19" x14ac:dyDescent="0.35">
      <c r="A23" s="243" t="s">
        <v>194</v>
      </c>
      <c r="B23" s="48"/>
      <c r="C23" s="48"/>
      <c r="D23" s="48"/>
      <c r="E23" s="254"/>
      <c r="F23" s="254"/>
      <c r="G23" s="50">
        <f t="shared" si="0"/>
        <v>0</v>
      </c>
      <c r="I23" s="251"/>
      <c r="J23" s="283"/>
      <c r="K23" s="283"/>
      <c r="L23" s="283"/>
      <c r="M23" s="283"/>
      <c r="N23" s="283"/>
      <c r="O23" s="283"/>
      <c r="P23" s="283"/>
      <c r="Q23" s="283"/>
      <c r="R23" s="283"/>
      <c r="S23" s="283"/>
    </row>
    <row r="24" spans="1:19" x14ac:dyDescent="0.35">
      <c r="A24" s="243" t="s">
        <v>201</v>
      </c>
      <c r="B24" s="48"/>
      <c r="C24" s="48"/>
      <c r="D24" s="48"/>
      <c r="E24" s="254"/>
      <c r="F24" s="254"/>
      <c r="G24" s="50">
        <f t="shared" si="0"/>
        <v>0</v>
      </c>
      <c r="I24" s="251"/>
      <c r="J24" s="283"/>
      <c r="K24" s="283"/>
      <c r="L24" s="283"/>
      <c r="M24" s="283"/>
      <c r="N24" s="283"/>
      <c r="O24" s="283"/>
      <c r="P24" s="283"/>
      <c r="Q24" s="283"/>
      <c r="R24" s="283"/>
      <c r="S24" s="283"/>
    </row>
    <row r="25" spans="1:19" x14ac:dyDescent="0.35">
      <c r="A25" s="268" t="s">
        <v>165</v>
      </c>
      <c r="B25" s="48"/>
      <c r="C25" s="48"/>
      <c r="D25" s="48"/>
      <c r="E25" s="48"/>
      <c r="F25" s="48"/>
      <c r="G25" s="50">
        <f t="shared" si="0"/>
        <v>0</v>
      </c>
      <c r="I25" s="251"/>
      <c r="J25" s="283"/>
      <c r="K25" s="283"/>
      <c r="L25" s="283"/>
      <c r="M25" s="283"/>
      <c r="N25" s="283"/>
      <c r="O25" s="283"/>
      <c r="P25" s="283"/>
      <c r="Q25" s="283"/>
      <c r="R25" s="283"/>
      <c r="S25" s="283"/>
    </row>
    <row r="26" spans="1:19" x14ac:dyDescent="0.35">
      <c r="A26" s="51"/>
      <c r="B26" s="48"/>
      <c r="C26" s="48"/>
      <c r="D26" s="48"/>
      <c r="E26" s="48"/>
      <c r="F26" s="48"/>
      <c r="G26" s="50">
        <f t="shared" si="0"/>
        <v>0</v>
      </c>
      <c r="I26" s="251"/>
      <c r="J26" s="283"/>
      <c r="K26" s="283"/>
      <c r="L26" s="283"/>
      <c r="M26" s="283"/>
      <c r="N26" s="283"/>
      <c r="O26" s="283"/>
      <c r="P26" s="283"/>
      <c r="Q26" s="283"/>
      <c r="R26" s="283"/>
      <c r="S26" s="283"/>
    </row>
    <row r="27" spans="1:19" ht="15" thickBot="1" x14ac:dyDescent="0.4">
      <c r="A27" s="248" t="s">
        <v>166</v>
      </c>
      <c r="B27" s="249">
        <f t="shared" ref="B27:G27" si="7">SUM(B19:B26)</f>
        <v>0</v>
      </c>
      <c r="C27" s="249">
        <f t="shared" si="7"/>
        <v>0</v>
      </c>
      <c r="D27" s="249">
        <f t="shared" si="7"/>
        <v>0</v>
      </c>
      <c r="E27" s="249">
        <f t="shared" si="7"/>
        <v>0</v>
      </c>
      <c r="F27" s="249">
        <f t="shared" si="7"/>
        <v>0</v>
      </c>
      <c r="G27" s="249">
        <f t="shared" si="7"/>
        <v>0</v>
      </c>
      <c r="I27" s="251"/>
      <c r="J27" s="283"/>
      <c r="K27" s="283"/>
      <c r="L27" s="283"/>
      <c r="M27" s="283"/>
      <c r="N27" s="283"/>
      <c r="O27" s="283"/>
      <c r="P27" s="283"/>
      <c r="Q27" s="283"/>
      <c r="R27" s="283"/>
      <c r="S27" s="283"/>
    </row>
    <row r="28" spans="1:19" ht="15" thickTop="1" x14ac:dyDescent="0.35">
      <c r="A28" s="244" t="s">
        <v>157</v>
      </c>
      <c r="B28" s="246"/>
      <c r="C28" s="246"/>
      <c r="D28" s="246"/>
      <c r="E28" s="246"/>
      <c r="F28" s="246"/>
      <c r="G28" s="247">
        <f t="shared" si="0"/>
        <v>0</v>
      </c>
      <c r="I28" s="251"/>
      <c r="J28" s="283"/>
      <c r="K28" s="283"/>
      <c r="L28" s="283"/>
      <c r="M28" s="283"/>
      <c r="N28" s="283"/>
      <c r="O28" s="283"/>
      <c r="P28" s="283"/>
      <c r="Q28" s="283"/>
      <c r="R28" s="283"/>
      <c r="S28" s="283"/>
    </row>
    <row r="29" spans="1:19" x14ac:dyDescent="0.35">
      <c r="A29" s="8" t="s">
        <v>150</v>
      </c>
      <c r="B29" s="48"/>
      <c r="C29" s="48"/>
      <c r="D29" s="48"/>
      <c r="E29" s="48"/>
      <c r="F29" s="48"/>
      <c r="G29" s="50">
        <f t="shared" si="0"/>
        <v>0</v>
      </c>
      <c r="I29" s="251"/>
      <c r="J29" s="283"/>
      <c r="K29" s="283"/>
      <c r="L29" s="283"/>
      <c r="M29" s="283"/>
      <c r="N29" s="283"/>
      <c r="O29" s="283"/>
      <c r="P29" s="283"/>
      <c r="Q29" s="283"/>
      <c r="R29" s="283"/>
      <c r="S29" s="283"/>
    </row>
    <row r="30" spans="1:19" x14ac:dyDescent="0.35">
      <c r="A30" s="142" t="s">
        <v>158</v>
      </c>
      <c r="B30" s="48"/>
      <c r="C30" s="48"/>
      <c r="D30" s="48"/>
      <c r="E30" s="48"/>
      <c r="F30" s="48"/>
      <c r="G30" s="50">
        <f t="shared" si="0"/>
        <v>0</v>
      </c>
      <c r="I30" s="251"/>
      <c r="J30" s="283"/>
      <c r="K30" s="283"/>
      <c r="L30" s="283"/>
      <c r="M30" s="283"/>
      <c r="N30" s="283"/>
      <c r="O30" s="283"/>
      <c r="P30" s="283"/>
      <c r="Q30" s="283"/>
      <c r="R30" s="283"/>
      <c r="S30" s="283"/>
    </row>
    <row r="31" spans="1:19" ht="15" thickBot="1" x14ac:dyDescent="0.4">
      <c r="A31" s="248" t="s">
        <v>167</v>
      </c>
      <c r="B31" s="249">
        <f t="shared" ref="B31:G31" si="8">SUM(B28:B30)</f>
        <v>0</v>
      </c>
      <c r="C31" s="249">
        <f t="shared" si="8"/>
        <v>0</v>
      </c>
      <c r="D31" s="249">
        <f t="shared" si="8"/>
        <v>0</v>
      </c>
      <c r="E31" s="249">
        <f t="shared" si="8"/>
        <v>0</v>
      </c>
      <c r="F31" s="249">
        <f t="shared" si="8"/>
        <v>0</v>
      </c>
      <c r="G31" s="249">
        <f t="shared" si="8"/>
        <v>0</v>
      </c>
      <c r="I31" s="251"/>
      <c r="J31" s="283"/>
      <c r="K31" s="283"/>
      <c r="L31" s="283"/>
      <c r="M31" s="283"/>
      <c r="N31" s="283"/>
      <c r="O31" s="283"/>
      <c r="P31" s="283"/>
      <c r="Q31" s="283"/>
      <c r="R31" s="283"/>
      <c r="S31" s="283"/>
    </row>
    <row r="32" spans="1:19" ht="15" thickTop="1" x14ac:dyDescent="0.35">
      <c r="A32" s="245" t="s">
        <v>159</v>
      </c>
      <c r="B32" s="246"/>
      <c r="C32" s="246"/>
      <c r="D32" s="246"/>
      <c r="E32" s="246"/>
      <c r="F32" s="246"/>
      <c r="G32" s="247">
        <f t="shared" ref="G32:G36" si="9">SUM(B32:F32)</f>
        <v>0</v>
      </c>
      <c r="I32" s="251"/>
      <c r="J32" s="283"/>
      <c r="K32" s="283"/>
      <c r="L32" s="283"/>
      <c r="M32" s="283"/>
      <c r="N32" s="283"/>
      <c r="O32" s="283"/>
      <c r="P32" s="283"/>
      <c r="Q32" s="283"/>
      <c r="R32" s="283"/>
      <c r="S32" s="283"/>
    </row>
    <row r="33" spans="1:19" x14ac:dyDescent="0.35">
      <c r="A33" s="292"/>
      <c r="B33" s="48"/>
      <c r="C33" s="48"/>
      <c r="D33" s="48"/>
      <c r="E33" s="246"/>
      <c r="F33" s="246"/>
      <c r="G33" s="247">
        <f t="shared" si="9"/>
        <v>0</v>
      </c>
      <c r="I33" s="251"/>
      <c r="J33" s="283"/>
      <c r="K33" s="283"/>
      <c r="L33" s="283"/>
      <c r="M33" s="283"/>
      <c r="N33" s="283"/>
      <c r="O33" s="283"/>
      <c r="P33" s="283"/>
      <c r="Q33" s="283"/>
      <c r="R33" s="283"/>
      <c r="S33" s="283"/>
    </row>
    <row r="34" spans="1:19" x14ac:dyDescent="0.35">
      <c r="A34" s="293"/>
      <c r="B34" s="48"/>
      <c r="C34" s="48"/>
      <c r="D34" s="48"/>
      <c r="E34" s="246"/>
      <c r="F34" s="246"/>
      <c r="G34" s="247">
        <f t="shared" si="9"/>
        <v>0</v>
      </c>
      <c r="I34" s="251"/>
      <c r="J34" s="283"/>
      <c r="K34" s="283"/>
      <c r="L34" s="283"/>
      <c r="M34" s="283"/>
      <c r="N34" s="283"/>
      <c r="O34" s="283"/>
      <c r="P34" s="283"/>
      <c r="Q34" s="283"/>
      <c r="R34" s="283"/>
      <c r="S34" s="283"/>
    </row>
    <row r="35" spans="1:19" x14ac:dyDescent="0.35">
      <c r="A35" s="293"/>
      <c r="B35" s="48"/>
      <c r="C35" s="48"/>
      <c r="D35" s="48"/>
      <c r="E35" s="48"/>
      <c r="F35" s="48"/>
      <c r="G35" s="50">
        <f t="shared" si="9"/>
        <v>0</v>
      </c>
      <c r="I35" s="252"/>
      <c r="J35" s="283"/>
      <c r="K35" s="283"/>
      <c r="L35" s="283"/>
      <c r="M35" s="283"/>
      <c r="N35" s="283"/>
      <c r="O35" s="283"/>
      <c r="P35" s="283"/>
      <c r="Q35" s="283"/>
      <c r="R35" s="283"/>
      <c r="S35" s="283"/>
    </row>
    <row r="36" spans="1:19" x14ac:dyDescent="0.35">
      <c r="A36" s="293"/>
      <c r="B36" s="48"/>
      <c r="C36" s="48"/>
      <c r="D36" s="48"/>
      <c r="E36" s="254"/>
      <c r="F36" s="254"/>
      <c r="G36" s="50">
        <f t="shared" si="9"/>
        <v>0</v>
      </c>
      <c r="I36" s="291"/>
      <c r="J36" s="283"/>
      <c r="K36" s="283"/>
      <c r="L36" s="283"/>
      <c r="M36" s="283"/>
      <c r="N36" s="283"/>
      <c r="O36" s="283"/>
      <c r="P36" s="283"/>
      <c r="Q36" s="283"/>
      <c r="R36" s="283"/>
      <c r="S36" s="283"/>
    </row>
    <row r="37" spans="1:19" ht="15" thickBot="1" x14ac:dyDescent="0.4">
      <c r="A37" s="248" t="s">
        <v>168</v>
      </c>
      <c r="B37" s="249">
        <f t="shared" ref="B37:G37" si="10">SUM(B32:B36)</f>
        <v>0</v>
      </c>
      <c r="C37" s="249">
        <f t="shared" si="10"/>
        <v>0</v>
      </c>
      <c r="D37" s="249">
        <f t="shared" si="10"/>
        <v>0</v>
      </c>
      <c r="E37" s="249">
        <f t="shared" si="10"/>
        <v>0</v>
      </c>
      <c r="F37" s="249">
        <f t="shared" si="10"/>
        <v>0</v>
      </c>
      <c r="G37" s="249">
        <f t="shared" si="10"/>
        <v>0</v>
      </c>
      <c r="I37" s="8"/>
      <c r="J37" s="283"/>
      <c r="K37" s="283"/>
      <c r="L37" s="283"/>
      <c r="M37" s="283"/>
      <c r="N37" s="283"/>
      <c r="O37" s="283"/>
      <c r="P37" s="283"/>
      <c r="Q37" s="283"/>
      <c r="R37" s="283"/>
      <c r="S37" s="283"/>
    </row>
    <row r="38" spans="1:19" ht="16.5" thickTop="1" thickBot="1" x14ac:dyDescent="0.4">
      <c r="A38" s="253" t="s">
        <v>169</v>
      </c>
      <c r="B38" s="250">
        <f t="shared" ref="B38:G38" si="11">+B37+B31+B27+B18+B12</f>
        <v>0</v>
      </c>
      <c r="C38" s="250">
        <f t="shared" si="11"/>
        <v>0</v>
      </c>
      <c r="D38" s="250">
        <f t="shared" si="11"/>
        <v>0</v>
      </c>
      <c r="E38" s="250">
        <f t="shared" si="11"/>
        <v>0</v>
      </c>
      <c r="F38" s="250">
        <f t="shared" si="11"/>
        <v>0</v>
      </c>
      <c r="G38" s="250">
        <f t="shared" si="11"/>
        <v>0</v>
      </c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</row>
    <row r="39" spans="1:19" ht="15" thickTop="1" x14ac:dyDescent="0.35">
      <c r="A39" s="8"/>
      <c r="B39" s="52"/>
      <c r="C39" s="52"/>
      <c r="D39" s="8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</row>
    <row r="40" spans="1:19" x14ac:dyDescent="0.35">
      <c r="A40" s="8" t="s">
        <v>34</v>
      </c>
      <c r="B40" s="7"/>
      <c r="C40" s="7"/>
      <c r="D40" s="5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</row>
    <row r="41" spans="1:19" x14ac:dyDescent="0.35"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</row>
    <row r="42" spans="1:19" x14ac:dyDescent="0.35">
      <c r="A42" s="54" t="s">
        <v>35</v>
      </c>
      <c r="B42" s="54"/>
      <c r="C42" s="54"/>
      <c r="D42" s="54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</row>
    <row r="43" spans="1:19" x14ac:dyDescent="0.35">
      <c r="A43" s="54" t="s">
        <v>36</v>
      </c>
      <c r="B43" s="54"/>
      <c r="C43" s="54"/>
      <c r="D43" s="54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</row>
    <row r="44" spans="1:19" x14ac:dyDescent="0.35"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</row>
    <row r="45" spans="1:19" x14ac:dyDescent="0.35"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</row>
    <row r="46" spans="1:19" x14ac:dyDescent="0.35"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</row>
    <row r="52" spans="1:1" x14ac:dyDescent="0.35">
      <c r="A52" s="8"/>
    </row>
    <row r="53" spans="1:1" x14ac:dyDescent="0.35">
      <c r="A53" s="8"/>
    </row>
    <row r="54" spans="1:1" x14ac:dyDescent="0.35">
      <c r="A54" s="8"/>
    </row>
    <row r="55" spans="1:1" x14ac:dyDescent="0.35">
      <c r="A55" s="8"/>
    </row>
    <row r="56" spans="1:1" x14ac:dyDescent="0.35">
      <c r="A56" s="8"/>
    </row>
  </sheetData>
  <mergeCells count="3">
    <mergeCell ref="C1:D1"/>
    <mergeCell ref="B2:F2"/>
    <mergeCell ref="B3:F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9"/>
  <sheetViews>
    <sheetView zoomScaleNormal="100" workbookViewId="0">
      <selection activeCell="B15" sqref="B15"/>
    </sheetView>
  </sheetViews>
  <sheetFormatPr defaultRowHeight="14.5" x14ac:dyDescent="0.35"/>
  <cols>
    <col min="1" max="1" width="37.1796875" bestFit="1" customWidth="1"/>
    <col min="2" max="2" width="18.1796875" customWidth="1"/>
    <col min="3" max="3" width="13.26953125" customWidth="1"/>
  </cols>
  <sheetData>
    <row r="1" spans="1:10" ht="15.5" x14ac:dyDescent="0.35">
      <c r="A1" s="1" t="s">
        <v>37</v>
      </c>
      <c r="B1" s="2"/>
      <c r="C1" s="372" t="str">
        <f>+Projektkalkyl!E1</f>
        <v>2024-00-00</v>
      </c>
      <c r="D1" s="373"/>
      <c r="E1" s="5"/>
      <c r="F1" s="6"/>
      <c r="G1" s="2"/>
      <c r="H1" s="55"/>
    </row>
    <row r="2" spans="1:10" x14ac:dyDescent="0.35">
      <c r="A2" s="7" t="s">
        <v>3</v>
      </c>
      <c r="B2" s="355">
        <f>+Projektkalkyl!B5</f>
        <v>0</v>
      </c>
      <c r="C2" s="356"/>
      <c r="D2" s="356"/>
      <c r="E2" s="356"/>
      <c r="F2" s="356"/>
      <c r="G2" s="44"/>
      <c r="H2" s="8"/>
      <c r="I2" s="8"/>
      <c r="J2" s="8"/>
    </row>
    <row r="3" spans="1:10" x14ac:dyDescent="0.35">
      <c r="A3" s="7" t="s">
        <v>4</v>
      </c>
      <c r="B3" s="355">
        <f>+Projektkalkyl!B6</f>
        <v>0</v>
      </c>
      <c r="C3" s="356"/>
      <c r="D3" s="356"/>
      <c r="E3" s="356"/>
      <c r="F3" s="356"/>
      <c r="G3" s="45"/>
      <c r="H3" s="8"/>
      <c r="I3" s="8"/>
      <c r="J3" s="8"/>
    </row>
    <row r="4" spans="1:10" x14ac:dyDescent="0.35">
      <c r="A4" s="7"/>
      <c r="B4" s="8"/>
      <c r="C4" s="8"/>
      <c r="D4" s="8"/>
      <c r="E4" s="9"/>
      <c r="F4" s="10"/>
      <c r="G4" s="56"/>
      <c r="H4" s="56"/>
      <c r="I4" s="8"/>
      <c r="J4" s="8"/>
    </row>
    <row r="5" spans="1:10" ht="16" thickBot="1" x14ac:dyDescent="0.4">
      <c r="A5" s="1"/>
      <c r="B5" s="11"/>
      <c r="C5" s="11"/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/>
    </row>
    <row r="6" spans="1:10" x14ac:dyDescent="0.35">
      <c r="A6" s="57" t="s">
        <v>38</v>
      </c>
      <c r="B6" s="11"/>
      <c r="C6" s="11"/>
      <c r="D6" s="12">
        <f>Projektkalkyl!$D$11</f>
        <v>2025</v>
      </c>
      <c r="E6" s="12">
        <f>Projektkalkyl!$E$11</f>
        <v>2026</v>
      </c>
      <c r="F6" s="12">
        <f>Projektkalkyl!$F$11</f>
        <v>2027</v>
      </c>
      <c r="G6" s="12">
        <f>Projektkalkyl!$G$11</f>
        <v>2028</v>
      </c>
      <c r="H6" s="12">
        <f>Projektkalkyl!$H$11</f>
        <v>2029</v>
      </c>
      <c r="I6" s="47" t="s">
        <v>67</v>
      </c>
    </row>
    <row r="7" spans="1:10" x14ac:dyDescent="0.35">
      <c r="A7" s="58" t="s">
        <v>39</v>
      </c>
      <c r="B7" s="19" t="s">
        <v>40</v>
      </c>
      <c r="C7" s="11"/>
      <c r="D7" s="50">
        <f>+E19</f>
        <v>0</v>
      </c>
      <c r="E7" s="50">
        <f>+F19</f>
        <v>0</v>
      </c>
      <c r="F7" s="50">
        <f>+G19</f>
        <v>0</v>
      </c>
      <c r="G7" s="50">
        <f>+H19</f>
        <v>0</v>
      </c>
      <c r="H7" s="50">
        <f>+I19</f>
        <v>0</v>
      </c>
      <c r="I7" s="50">
        <f>SUM(D7:H7)</f>
        <v>0</v>
      </c>
    </row>
    <row r="8" spans="1:10" ht="15" thickBot="1" x14ac:dyDescent="0.4">
      <c r="A8" s="59" t="s">
        <v>41</v>
      </c>
      <c r="B8" s="19" t="s">
        <v>42</v>
      </c>
      <c r="C8" s="50">
        <f>+C19</f>
        <v>0</v>
      </c>
      <c r="D8" s="60"/>
      <c r="E8" s="61"/>
      <c r="F8" s="62"/>
      <c r="G8" s="60"/>
      <c r="H8" s="60"/>
      <c r="I8" s="60"/>
      <c r="J8" s="60"/>
    </row>
    <row r="9" spans="1:10" ht="15" thickBot="1" x14ac:dyDescent="0.4">
      <c r="A9" s="60"/>
      <c r="B9" s="61"/>
      <c r="C9" s="60"/>
      <c r="D9" s="63"/>
      <c r="E9" s="61"/>
      <c r="F9" s="62"/>
      <c r="G9" s="60"/>
      <c r="H9" s="60"/>
      <c r="I9" s="60"/>
      <c r="J9" s="60"/>
    </row>
    <row r="10" spans="1:10" x14ac:dyDescent="0.35">
      <c r="A10" s="60"/>
      <c r="B10" s="60"/>
      <c r="C10" s="60"/>
      <c r="D10" s="60"/>
      <c r="E10" s="61"/>
      <c r="F10" s="60"/>
      <c r="G10" s="60"/>
      <c r="H10" s="60"/>
      <c r="I10" s="60"/>
      <c r="J10" s="60"/>
    </row>
    <row r="11" spans="1:10" x14ac:dyDescent="0.35">
      <c r="A11" s="64"/>
      <c r="B11" s="65"/>
      <c r="C11" s="66" t="s">
        <v>18</v>
      </c>
      <c r="D11" s="67"/>
      <c r="E11" s="67"/>
      <c r="F11" s="67"/>
      <c r="G11" s="67"/>
      <c r="H11" s="67"/>
      <c r="I11" s="67"/>
      <c r="J11" s="60"/>
    </row>
    <row r="12" spans="1:10" x14ac:dyDescent="0.35">
      <c r="A12" s="68"/>
      <c r="B12" s="69" t="s">
        <v>43</v>
      </c>
      <c r="C12" s="70" t="s">
        <v>44</v>
      </c>
      <c r="D12" s="69" t="s">
        <v>45</v>
      </c>
      <c r="E12" s="69" t="s">
        <v>46</v>
      </c>
      <c r="F12" s="69" t="s">
        <v>46</v>
      </c>
      <c r="G12" s="69" t="s">
        <v>46</v>
      </c>
      <c r="H12" s="69" t="s">
        <v>46</v>
      </c>
      <c r="I12" s="69" t="s">
        <v>46</v>
      </c>
      <c r="J12" s="60"/>
    </row>
    <row r="13" spans="1:10" x14ac:dyDescent="0.35">
      <c r="A13" s="71" t="s">
        <v>47</v>
      </c>
      <c r="B13" s="72" t="s">
        <v>48</v>
      </c>
      <c r="C13" s="73" t="s">
        <v>49</v>
      </c>
      <c r="D13" s="72" t="s">
        <v>50</v>
      </c>
      <c r="E13" s="72" t="s">
        <v>51</v>
      </c>
      <c r="F13" s="72" t="s">
        <v>52</v>
      </c>
      <c r="G13" s="72" t="s">
        <v>53</v>
      </c>
      <c r="H13" s="72" t="s">
        <v>54</v>
      </c>
      <c r="I13" s="72" t="s">
        <v>55</v>
      </c>
      <c r="J13" s="60"/>
    </row>
    <row r="14" spans="1:10" x14ac:dyDescent="0.35">
      <c r="A14" s="74"/>
      <c r="B14" s="75" t="s">
        <v>56</v>
      </c>
      <c r="C14" s="76"/>
      <c r="D14" s="77">
        <v>3</v>
      </c>
      <c r="E14" s="78">
        <f>+C14/D14</f>
        <v>0</v>
      </c>
      <c r="F14" s="78">
        <f t="shared" ref="F14:G16" si="0">+E14</f>
        <v>0</v>
      </c>
      <c r="G14" s="78">
        <f t="shared" si="0"/>
        <v>0</v>
      </c>
      <c r="H14" s="78"/>
      <c r="I14" s="79"/>
      <c r="J14" s="60"/>
    </row>
    <row r="15" spans="1:10" x14ac:dyDescent="0.35">
      <c r="A15" s="335"/>
      <c r="B15" s="75" t="s">
        <v>57</v>
      </c>
      <c r="C15" s="76"/>
      <c r="D15" s="77">
        <v>5</v>
      </c>
      <c r="E15" s="77">
        <f>+C15/D15</f>
        <v>0</v>
      </c>
      <c r="F15" s="77">
        <f t="shared" si="0"/>
        <v>0</v>
      </c>
      <c r="G15" s="77">
        <f t="shared" si="0"/>
        <v>0</v>
      </c>
      <c r="H15" s="77">
        <f>+G15</f>
        <v>0</v>
      </c>
      <c r="I15" s="80">
        <f>+H15</f>
        <v>0</v>
      </c>
      <c r="J15" s="60"/>
    </row>
    <row r="16" spans="1:10" x14ac:dyDescent="0.35">
      <c r="A16" s="74"/>
      <c r="B16" s="75" t="s">
        <v>58</v>
      </c>
      <c r="C16" s="76"/>
      <c r="D16" s="77">
        <v>10</v>
      </c>
      <c r="E16" s="77">
        <f>+C16/D16</f>
        <v>0</v>
      </c>
      <c r="F16" s="77">
        <f t="shared" si="0"/>
        <v>0</v>
      </c>
      <c r="G16" s="77">
        <f t="shared" si="0"/>
        <v>0</v>
      </c>
      <c r="H16" s="77">
        <f>+G16</f>
        <v>0</v>
      </c>
      <c r="I16" s="80">
        <f>+H16</f>
        <v>0</v>
      </c>
      <c r="J16" s="60"/>
    </row>
    <row r="17" spans="1:10" x14ac:dyDescent="0.35">
      <c r="A17" s="74"/>
      <c r="B17" s="81"/>
      <c r="C17" s="76"/>
      <c r="D17" s="82"/>
      <c r="E17" s="77"/>
      <c r="F17" s="77"/>
      <c r="G17" s="77"/>
      <c r="H17" s="77"/>
      <c r="I17" s="80"/>
      <c r="J17" s="60"/>
    </row>
    <row r="18" spans="1:10" ht="15" thickBot="1" x14ac:dyDescent="0.4">
      <c r="A18" s="74"/>
      <c r="B18" s="83"/>
      <c r="C18" s="76"/>
      <c r="D18" s="82"/>
      <c r="E18" s="77"/>
      <c r="F18" s="77"/>
      <c r="G18" s="77"/>
      <c r="H18" s="77"/>
      <c r="I18" s="80"/>
      <c r="J18" s="60"/>
    </row>
    <row r="19" spans="1:10" ht="15" thickBot="1" x14ac:dyDescent="0.4">
      <c r="A19" s="84" t="s">
        <v>33</v>
      </c>
      <c r="B19" s="85"/>
      <c r="C19" s="86">
        <f>SUM(C14:C18)</f>
        <v>0</v>
      </c>
      <c r="D19" s="87"/>
      <c r="E19" s="88">
        <f>SUM(E14:E18)</f>
        <v>0</v>
      </c>
      <c r="F19" s="88">
        <f>SUM(F14:F18)</f>
        <v>0</v>
      </c>
      <c r="G19" s="88">
        <f>SUM(G14:G18)</f>
        <v>0</v>
      </c>
      <c r="H19" s="88">
        <f>SUM(H14:H18)</f>
        <v>0</v>
      </c>
      <c r="I19" s="88">
        <f>SUM(I14:I18)</f>
        <v>0</v>
      </c>
      <c r="J19" s="89"/>
    </row>
  </sheetData>
  <mergeCells count="3">
    <mergeCell ref="C1:D1"/>
    <mergeCell ref="B2:F2"/>
    <mergeCell ref="B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4"/>
  <sheetViews>
    <sheetView zoomScaleNormal="100" workbookViewId="0">
      <selection activeCell="F1" sqref="F1"/>
    </sheetView>
  </sheetViews>
  <sheetFormatPr defaultRowHeight="14.5" x14ac:dyDescent="0.35"/>
  <cols>
    <col min="1" max="1" width="12.26953125" customWidth="1"/>
    <col min="2" max="2" width="13.453125" customWidth="1"/>
    <col min="3" max="3" width="7.81640625" customWidth="1"/>
    <col min="5" max="5" width="13" customWidth="1"/>
    <col min="6" max="6" width="13" bestFit="1" customWidth="1"/>
    <col min="7" max="7" width="11.7265625" customWidth="1"/>
    <col min="8" max="8" width="11.1796875" customWidth="1"/>
    <col min="9" max="9" width="10.7265625" customWidth="1"/>
    <col min="10" max="10" width="10.453125" customWidth="1"/>
    <col min="11" max="11" width="11.54296875" customWidth="1"/>
    <col min="12" max="12" width="2.7265625" customWidth="1"/>
    <col min="13" max="13" width="22.26953125" customWidth="1"/>
  </cols>
  <sheetData>
    <row r="1" spans="1:15" ht="15.5" x14ac:dyDescent="0.35">
      <c r="A1" s="1" t="s">
        <v>59</v>
      </c>
      <c r="B1" s="1" t="s">
        <v>60</v>
      </c>
      <c r="C1" s="1"/>
      <c r="E1" s="2" t="s">
        <v>2</v>
      </c>
      <c r="F1" s="3" t="str">
        <f>+Projektkalkyl!E1</f>
        <v>2024-00-00</v>
      </c>
      <c r="G1" s="4"/>
      <c r="H1" s="5"/>
      <c r="I1" s="6"/>
      <c r="J1" s="2"/>
    </row>
    <row r="2" spans="1:15" x14ac:dyDescent="0.35">
      <c r="A2" s="7" t="s">
        <v>3</v>
      </c>
      <c r="B2" s="8"/>
      <c r="C2" s="8"/>
      <c r="E2" s="355">
        <f>+Projektkalkyl!B5</f>
        <v>0</v>
      </c>
      <c r="F2" s="356"/>
      <c r="G2" s="356"/>
      <c r="H2" s="356"/>
      <c r="I2" s="356"/>
      <c r="J2" s="44"/>
    </row>
    <row r="3" spans="1:15" x14ac:dyDescent="0.35">
      <c r="A3" s="7" t="s">
        <v>4</v>
      </c>
      <c r="B3" s="8"/>
      <c r="C3" s="8"/>
      <c r="E3" s="355">
        <f>+Projektkalkyl!B6</f>
        <v>0</v>
      </c>
      <c r="F3" s="356"/>
      <c r="G3" s="356"/>
      <c r="H3" s="356"/>
      <c r="I3" s="356"/>
      <c r="J3" s="45"/>
    </row>
    <row r="4" spans="1:15" x14ac:dyDescent="0.35">
      <c r="A4" s="7"/>
      <c r="B4" s="7"/>
      <c r="C4" s="7"/>
      <c r="E4" s="7"/>
      <c r="F4" s="7"/>
      <c r="G4" s="7"/>
      <c r="H4" s="7"/>
      <c r="I4" s="8"/>
    </row>
    <row r="5" spans="1:15" x14ac:dyDescent="0.35">
      <c r="A5" s="54" t="s">
        <v>61</v>
      </c>
      <c r="B5" s="7"/>
      <c r="C5" s="7"/>
      <c r="D5" s="7"/>
      <c r="E5" s="7"/>
      <c r="F5" s="7"/>
      <c r="G5" s="7"/>
      <c r="H5" s="8"/>
      <c r="I5" s="13" t="s">
        <v>62</v>
      </c>
      <c r="J5" s="15"/>
      <c r="K5" s="8"/>
      <c r="N5" t="s">
        <v>174</v>
      </c>
    </row>
    <row r="6" spans="1:15" x14ac:dyDescent="0.35">
      <c r="A6" s="54" t="s">
        <v>63</v>
      </c>
      <c r="B6" s="7"/>
      <c r="C6" s="7"/>
      <c r="D6" s="7"/>
      <c r="E6" s="7"/>
      <c r="F6" s="7"/>
      <c r="G6" s="7"/>
      <c r="H6" s="8"/>
      <c r="I6" s="90" t="s">
        <v>211</v>
      </c>
      <c r="J6" s="18"/>
      <c r="K6" s="8"/>
      <c r="N6" s="97">
        <v>12</v>
      </c>
      <c r="O6" s="95" t="s">
        <v>69</v>
      </c>
    </row>
    <row r="7" spans="1:15" x14ac:dyDescent="0.35">
      <c r="A7" s="54"/>
      <c r="B7" s="7"/>
      <c r="C7" s="7"/>
      <c r="D7" s="7"/>
      <c r="E7" s="7"/>
      <c r="F7" s="7"/>
      <c r="G7" s="7"/>
      <c r="H7" s="8"/>
      <c r="I7" s="90" t="s">
        <v>212</v>
      </c>
      <c r="J7" s="18"/>
      <c r="K7" s="8"/>
      <c r="N7" s="113">
        <f>ROUND(3195.61*1.9,-2)</f>
        <v>6100</v>
      </c>
      <c r="O7" s="95" t="s">
        <v>70</v>
      </c>
    </row>
    <row r="8" spans="1:15" x14ac:dyDescent="0.35">
      <c r="A8" s="54" t="s">
        <v>64</v>
      </c>
      <c r="C8" s="8"/>
      <c r="D8" s="8"/>
      <c r="E8" s="8"/>
      <c r="F8" s="8"/>
      <c r="G8" s="8"/>
      <c r="H8" s="8"/>
      <c r="I8" s="92"/>
      <c r="J8" s="27"/>
      <c r="K8" s="8"/>
    </row>
    <row r="9" spans="1:15" x14ac:dyDescent="0.35">
      <c r="A9" s="54" t="s">
        <v>65</v>
      </c>
      <c r="C9" s="8"/>
      <c r="D9" s="8"/>
      <c r="E9" s="8"/>
      <c r="F9" s="8"/>
      <c r="G9" s="8"/>
      <c r="H9" s="8"/>
      <c r="K9" s="8"/>
    </row>
    <row r="10" spans="1:15" x14ac:dyDescent="0.35">
      <c r="A10" s="8"/>
      <c r="B10" s="8"/>
      <c r="C10" s="8"/>
      <c r="D10" s="8"/>
      <c r="E10" s="8"/>
      <c r="F10" s="8"/>
      <c r="G10" s="8"/>
      <c r="H10" s="8"/>
      <c r="K10" s="8"/>
    </row>
    <row r="11" spans="1:15" x14ac:dyDescent="0.35">
      <c r="A11" s="54"/>
      <c r="B11" s="54"/>
      <c r="C11" s="54"/>
      <c r="E11" s="54" t="s">
        <v>66</v>
      </c>
      <c r="F11" s="12" t="s">
        <v>5</v>
      </c>
      <c r="G11" s="12" t="s">
        <v>6</v>
      </c>
      <c r="H11" s="12" t="s">
        <v>7</v>
      </c>
      <c r="I11" s="12" t="s">
        <v>8</v>
      </c>
      <c r="J11" s="12" t="s">
        <v>9</v>
      </c>
      <c r="K11" s="12"/>
      <c r="M11" s="242" t="s">
        <v>151</v>
      </c>
    </row>
    <row r="12" spans="1:15" x14ac:dyDescent="0.35">
      <c r="A12" s="8"/>
      <c r="B12" s="8"/>
      <c r="F12" s="12">
        <f>Projektkalkyl!$D$11</f>
        <v>2025</v>
      </c>
      <c r="G12" s="12">
        <f>Projektkalkyl!$E$11</f>
        <v>2026</v>
      </c>
      <c r="H12" s="12">
        <f>Projektkalkyl!$F$11</f>
        <v>2027</v>
      </c>
      <c r="I12" s="12">
        <f>Projektkalkyl!$G$11</f>
        <v>2028</v>
      </c>
      <c r="J12" s="12">
        <f>Projektkalkyl!$H$11</f>
        <v>2029</v>
      </c>
      <c r="K12" s="93" t="s">
        <v>67</v>
      </c>
    </row>
    <row r="13" spans="1:15" x14ac:dyDescent="0.35">
      <c r="A13" s="7" t="s">
        <v>68</v>
      </c>
      <c r="B13" s="261" t="s">
        <v>173</v>
      </c>
      <c r="F13" s="94"/>
      <c r="G13" s="94"/>
      <c r="H13" s="94"/>
      <c r="I13" s="94"/>
      <c r="J13" s="94"/>
      <c r="K13" s="96"/>
      <c r="M13" s="251"/>
    </row>
    <row r="14" spans="1:15" x14ac:dyDescent="0.35">
      <c r="A14" s="7"/>
      <c r="B14" s="167" t="s">
        <v>71</v>
      </c>
      <c r="F14" s="98"/>
      <c r="G14" s="99"/>
      <c r="H14" s="99"/>
      <c r="I14" s="99"/>
      <c r="J14" s="99"/>
      <c r="K14" s="100"/>
      <c r="M14" s="251"/>
    </row>
    <row r="15" spans="1:15" x14ac:dyDescent="0.35">
      <c r="A15" s="7"/>
      <c r="B15" s="167" t="s">
        <v>72</v>
      </c>
      <c r="D15" s="8"/>
      <c r="E15" s="8"/>
      <c r="F15" s="101">
        <f>+F13*$N6*$N7*F14/1000</f>
        <v>0</v>
      </c>
      <c r="G15" s="101">
        <f>+G13*$N6*$N7*G14/1000</f>
        <v>0</v>
      </c>
      <c r="H15" s="101">
        <f>+H13*$N6*$N7*H14/1000</f>
        <v>0</v>
      </c>
      <c r="I15" s="101">
        <f>+I13*$N6*$N7*I14/1000</f>
        <v>0</v>
      </c>
      <c r="J15" s="101">
        <f>+J13*$N6*$N7*J14/1000</f>
        <v>0</v>
      </c>
      <c r="K15" s="102">
        <f>SUM(F15:J15)</f>
        <v>0</v>
      </c>
      <c r="M15" s="251"/>
    </row>
    <row r="16" spans="1:15" x14ac:dyDescent="0.35">
      <c r="A16" s="7"/>
      <c r="B16" s="8"/>
      <c r="D16" s="8"/>
      <c r="E16" s="8"/>
      <c r="F16" s="52"/>
      <c r="G16" s="52"/>
      <c r="H16" s="52"/>
      <c r="M16" s="251"/>
    </row>
    <row r="17" spans="1:13" x14ac:dyDescent="0.35">
      <c r="A17" s="7" t="s">
        <v>73</v>
      </c>
      <c r="C17" s="259" t="s">
        <v>175</v>
      </c>
      <c r="F17" s="94"/>
      <c r="G17" s="94"/>
      <c r="H17" s="94"/>
      <c r="I17" s="49"/>
      <c r="J17" s="49"/>
      <c r="K17" s="11"/>
      <c r="M17" s="251"/>
    </row>
    <row r="18" spans="1:13" x14ac:dyDescent="0.35">
      <c r="A18" s="7"/>
      <c r="C18" s="52" t="s">
        <v>74</v>
      </c>
      <c r="D18" s="49">
        <v>1000</v>
      </c>
      <c r="E18" s="95" t="s">
        <v>70</v>
      </c>
      <c r="F18" s="101">
        <f>+F17*$D18/1000</f>
        <v>0</v>
      </c>
      <c r="G18" s="101">
        <f>+G17*$D18/1000</f>
        <v>0</v>
      </c>
      <c r="H18" s="101">
        <f>+H17*$D18/1000</f>
        <v>0</v>
      </c>
      <c r="I18" s="101">
        <f>+I17*$D18/1000</f>
        <v>0</v>
      </c>
      <c r="J18" s="101">
        <f>+J17*$D18/1000</f>
        <v>0</v>
      </c>
      <c r="K18" s="102">
        <f>SUM(F18:J18)</f>
        <v>0</v>
      </c>
      <c r="M18" s="251"/>
    </row>
    <row r="19" spans="1:13" x14ac:dyDescent="0.35">
      <c r="A19" s="7"/>
      <c r="B19" s="8"/>
      <c r="F19" s="52"/>
      <c r="G19" s="52"/>
      <c r="H19" s="52"/>
      <c r="I19" s="52"/>
      <c r="J19" s="52"/>
      <c r="K19" s="52"/>
      <c r="M19" s="251"/>
    </row>
    <row r="20" spans="1:13" x14ac:dyDescent="0.35">
      <c r="A20" s="7" t="s">
        <v>176</v>
      </c>
      <c r="E20" s="103" t="s">
        <v>75</v>
      </c>
      <c r="F20" s="49"/>
      <c r="G20" s="49"/>
      <c r="H20" s="49"/>
      <c r="I20" s="49"/>
      <c r="J20" s="49"/>
      <c r="K20" s="11">
        <f>SUM(F20:J20)</f>
        <v>0</v>
      </c>
      <c r="M20" s="251"/>
    </row>
    <row r="21" spans="1:13" x14ac:dyDescent="0.35">
      <c r="A21" s="7"/>
      <c r="B21" s="8"/>
      <c r="M21" s="251"/>
    </row>
    <row r="22" spans="1:13" x14ac:dyDescent="0.35">
      <c r="A22" s="7" t="s">
        <v>132</v>
      </c>
      <c r="B22" s="8"/>
      <c r="E22" s="103" t="s">
        <v>75</v>
      </c>
      <c r="F22" s="49"/>
      <c r="G22" s="49"/>
      <c r="H22" s="49"/>
      <c r="I22" s="49"/>
      <c r="J22" s="49"/>
      <c r="K22" s="11">
        <f>SUM(F22:J22)</f>
        <v>0</v>
      </c>
      <c r="M22" s="251"/>
    </row>
    <row r="23" spans="1:13" ht="15" thickBot="1" x14ac:dyDescent="0.4">
      <c r="A23" s="8"/>
      <c r="B23" s="8"/>
      <c r="C23" s="8"/>
      <c r="D23" s="8"/>
      <c r="E23" s="8"/>
      <c r="F23" s="52"/>
      <c r="G23" s="52"/>
      <c r="H23" s="8"/>
    </row>
    <row r="24" spans="1:13" ht="15" thickBot="1" x14ac:dyDescent="0.4">
      <c r="A24" s="104" t="s">
        <v>33</v>
      </c>
      <c r="B24" s="105"/>
      <c r="C24" s="105"/>
      <c r="D24" s="105"/>
      <c r="E24" s="105"/>
      <c r="F24" s="106">
        <f>+F15+F18+F20+F22</f>
        <v>0</v>
      </c>
      <c r="G24" s="106">
        <f t="shared" ref="G24:K24" si="0">+G15+G18+G20+G22</f>
        <v>0</v>
      </c>
      <c r="H24" s="106">
        <f t="shared" si="0"/>
        <v>0</v>
      </c>
      <c r="I24" s="106">
        <f t="shared" si="0"/>
        <v>0</v>
      </c>
      <c r="J24" s="106">
        <f t="shared" si="0"/>
        <v>0</v>
      </c>
      <c r="K24" s="107">
        <f t="shared" si="0"/>
        <v>0</v>
      </c>
    </row>
  </sheetData>
  <mergeCells count="2">
    <mergeCell ref="E2:I2"/>
    <mergeCell ref="E3:I3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52"/>
  <sheetViews>
    <sheetView zoomScaleNormal="100" workbookViewId="0">
      <selection activeCell="W28" sqref="W28"/>
    </sheetView>
  </sheetViews>
  <sheetFormatPr defaultRowHeight="14.5" x14ac:dyDescent="0.35"/>
  <cols>
    <col min="1" max="1" width="4.1796875" customWidth="1"/>
    <col min="2" max="2" width="38.1796875" customWidth="1"/>
    <col min="3" max="3" width="18.26953125" bestFit="1" customWidth="1"/>
    <col min="4" max="4" width="12.54296875" bestFit="1" customWidth="1"/>
    <col min="6" max="6" width="9.26953125" customWidth="1"/>
    <col min="12" max="12" width="24.54296875" customWidth="1"/>
    <col min="13" max="13" width="10.1796875" customWidth="1"/>
    <col min="14" max="14" width="11.1796875" customWidth="1"/>
  </cols>
  <sheetData>
    <row r="1" spans="1:14" ht="15.5" x14ac:dyDescent="0.35">
      <c r="A1" s="108" t="s">
        <v>76</v>
      </c>
      <c r="B1" s="1" t="s">
        <v>191</v>
      </c>
      <c r="C1" s="2" t="s">
        <v>2</v>
      </c>
      <c r="D1" s="351" t="str">
        <f>+Projektkalkyl!E1</f>
        <v>2024-00-00</v>
      </c>
      <c r="E1" s="352"/>
      <c r="F1" s="5"/>
      <c r="G1" s="5"/>
      <c r="H1" s="5"/>
      <c r="I1" s="6"/>
    </row>
    <row r="2" spans="1:14" x14ac:dyDescent="0.35">
      <c r="A2" s="7" t="s">
        <v>3</v>
      </c>
      <c r="B2" s="8"/>
      <c r="C2" s="374">
        <f>+Projektkalkyl!B5</f>
        <v>0</v>
      </c>
      <c r="D2" s="374"/>
      <c r="E2" s="374"/>
      <c r="F2" s="374"/>
      <c r="G2" s="374"/>
      <c r="H2" s="374"/>
      <c r="I2" s="374"/>
    </row>
    <row r="3" spans="1:14" x14ac:dyDescent="0.35">
      <c r="A3" s="7" t="s">
        <v>4</v>
      </c>
      <c r="B3" s="8"/>
      <c r="C3" s="374">
        <f>+Projektkalkyl!B6</f>
        <v>0</v>
      </c>
      <c r="D3" s="374"/>
      <c r="E3" s="374"/>
      <c r="F3" s="374"/>
      <c r="G3" s="374"/>
      <c r="H3" s="374"/>
      <c r="I3" s="374"/>
    </row>
    <row r="4" spans="1:14" x14ac:dyDescent="0.35">
      <c r="A4" s="7"/>
      <c r="B4" s="8"/>
      <c r="C4" s="8"/>
    </row>
    <row r="5" spans="1:14" x14ac:dyDescent="0.35">
      <c r="A5" s="8"/>
      <c r="B5" s="54" t="s">
        <v>187</v>
      </c>
      <c r="C5" s="8"/>
      <c r="D5" s="8"/>
      <c r="E5" s="8"/>
      <c r="F5" s="8"/>
    </row>
    <row r="6" spans="1:14" x14ac:dyDescent="0.35">
      <c r="A6" s="8"/>
      <c r="B6" s="54" t="s">
        <v>179</v>
      </c>
      <c r="C6" s="8"/>
      <c r="D6" s="8"/>
      <c r="E6" s="8"/>
      <c r="F6" s="8"/>
    </row>
    <row r="7" spans="1:14" x14ac:dyDescent="0.35">
      <c r="A7" s="8"/>
      <c r="B7" s="54" t="s">
        <v>188</v>
      </c>
      <c r="C7" s="8"/>
      <c r="D7" s="8"/>
      <c r="E7" s="8"/>
      <c r="F7" s="8"/>
    </row>
    <row r="8" spans="1:14" x14ac:dyDescent="0.35">
      <c r="A8" s="8"/>
      <c r="B8" s="54"/>
      <c r="C8" s="8"/>
      <c r="D8" s="8"/>
      <c r="E8" s="8"/>
      <c r="F8" s="8"/>
    </row>
    <row r="9" spans="1:14" x14ac:dyDescent="0.35">
      <c r="A9" s="8"/>
      <c r="B9" s="8"/>
      <c r="C9" s="8"/>
      <c r="D9" s="8"/>
      <c r="E9" s="8"/>
      <c r="F9" s="8"/>
    </row>
    <row r="10" spans="1:14" x14ac:dyDescent="0.35">
      <c r="A10" s="8"/>
      <c r="B10" s="8"/>
      <c r="C10" s="54" t="s">
        <v>66</v>
      </c>
      <c r="D10" s="12" t="s">
        <v>5</v>
      </c>
      <c r="E10" s="12" t="s">
        <v>6</v>
      </c>
      <c r="F10" s="12" t="s">
        <v>7</v>
      </c>
      <c r="G10" s="12" t="s">
        <v>8</v>
      </c>
      <c r="H10" s="12" t="s">
        <v>9</v>
      </c>
      <c r="I10" s="12"/>
    </row>
    <row r="11" spans="1:14" x14ac:dyDescent="0.35">
      <c r="A11" s="8"/>
      <c r="B11" s="8"/>
      <c r="C11" s="8"/>
      <c r="D11" s="12">
        <f>Projektkalkyl!$D$11</f>
        <v>2025</v>
      </c>
      <c r="E11" s="12">
        <f>Projektkalkyl!$E$11</f>
        <v>2026</v>
      </c>
      <c r="F11" s="12">
        <f>Projektkalkyl!$F$11</f>
        <v>2027</v>
      </c>
      <c r="G11" s="12">
        <f>Projektkalkyl!$G$11</f>
        <v>2028</v>
      </c>
      <c r="H11" s="12">
        <f>Projektkalkyl!$H$11</f>
        <v>2029</v>
      </c>
      <c r="I11" s="47" t="s">
        <v>67</v>
      </c>
    </row>
    <row r="12" spans="1:14" x14ac:dyDescent="0.35">
      <c r="A12" s="8"/>
      <c r="B12" s="8" t="s">
        <v>77</v>
      </c>
      <c r="C12" t="s">
        <v>78</v>
      </c>
      <c r="D12" s="109">
        <f>'1. Löner HDa'!C10</f>
        <v>0</v>
      </c>
      <c r="E12" s="109">
        <f>'1. Löner HDa'!D10</f>
        <v>0</v>
      </c>
      <c r="F12" s="109">
        <f>'1. Löner HDa'!E10</f>
        <v>0</v>
      </c>
      <c r="G12" s="109">
        <f>'1. Löner HDa'!F10</f>
        <v>0</v>
      </c>
      <c r="H12" s="109">
        <f>'1. Löner HDa'!G10</f>
        <v>0</v>
      </c>
      <c r="I12" s="110">
        <f t="shared" ref="I12:I13" si="0">SUM(D12:H12)</f>
        <v>0</v>
      </c>
    </row>
    <row r="13" spans="1:14" x14ac:dyDescent="0.35">
      <c r="A13" s="8"/>
      <c r="B13" s="8"/>
      <c r="C13" t="s">
        <v>79</v>
      </c>
      <c r="D13" s="262">
        <f>'2. Drift'!B25</f>
        <v>0</v>
      </c>
      <c r="E13" s="262">
        <f>'2. Drift'!C25</f>
        <v>0</v>
      </c>
      <c r="F13" s="262">
        <f>'2. Drift'!D25</f>
        <v>0</v>
      </c>
      <c r="G13" s="262">
        <f>'2. Drift'!E25</f>
        <v>0</v>
      </c>
      <c r="H13" s="109">
        <f>'2. Drift'!F25</f>
        <v>0</v>
      </c>
      <c r="I13" s="110">
        <f t="shared" si="0"/>
        <v>0</v>
      </c>
    </row>
    <row r="14" spans="1:14" ht="15" thickBot="1" x14ac:dyDescent="0.4">
      <c r="A14" s="263"/>
      <c r="B14" s="263"/>
      <c r="C14" s="263"/>
      <c r="D14" s="263"/>
      <c r="E14" s="263"/>
      <c r="F14" s="263"/>
      <c r="G14" s="263"/>
      <c r="H14" s="263"/>
      <c r="I14" s="263"/>
    </row>
    <row r="15" spans="1:14" ht="15.5" thickTop="1" thickBot="1" x14ac:dyDescent="0.4">
      <c r="A15" s="8"/>
      <c r="B15" s="8"/>
      <c r="C15" s="114"/>
      <c r="D15" s="115"/>
      <c r="E15" s="115"/>
      <c r="F15" s="115"/>
      <c r="G15" s="115"/>
      <c r="H15" s="115"/>
    </row>
    <row r="16" spans="1:14" x14ac:dyDescent="0.35">
      <c r="B16" s="54" t="s">
        <v>80</v>
      </c>
      <c r="K16" s="116" t="s">
        <v>81</v>
      </c>
      <c r="L16" s="117"/>
      <c r="M16" s="264" t="s">
        <v>184</v>
      </c>
      <c r="N16" s="122" t="s">
        <v>185</v>
      </c>
    </row>
    <row r="17" spans="1:14" x14ac:dyDescent="0.35">
      <c r="A17" s="8"/>
      <c r="B17" s="8" t="s">
        <v>190</v>
      </c>
      <c r="C17" s="288">
        <v>0.35</v>
      </c>
      <c r="D17" s="112">
        <f>+$C17*(D12+D13)</f>
        <v>0</v>
      </c>
      <c r="E17" s="113">
        <f>+$C17*(E12+E13)</f>
        <v>0</v>
      </c>
      <c r="F17" s="113">
        <f>+$C17*(F12+F13)</f>
        <v>0</v>
      </c>
      <c r="G17" s="113">
        <f>+$C17*(G12+G13)</f>
        <v>0</v>
      </c>
      <c r="H17" s="113">
        <f>+$C17*(H12+H13)</f>
        <v>0</v>
      </c>
      <c r="I17" s="121">
        <f t="shared" ref="I17:I18" si="1">SUM(D17:H17)</f>
        <v>0</v>
      </c>
      <c r="K17" s="118" t="s">
        <v>82</v>
      </c>
      <c r="L17" s="17"/>
      <c r="M17" s="265">
        <v>0.66</v>
      </c>
      <c r="N17" s="267">
        <v>0.03</v>
      </c>
    </row>
    <row r="18" spans="1:14" x14ac:dyDescent="0.35">
      <c r="A18" s="7"/>
      <c r="B18" s="8" t="s">
        <v>186</v>
      </c>
      <c r="C18" s="111">
        <v>0.02</v>
      </c>
      <c r="D18" s="112">
        <f>+$C18*(D12+D13)</f>
        <v>0</v>
      </c>
      <c r="E18" s="112">
        <f t="shared" ref="E18:H18" si="2">+$C18*(E12+E13)</f>
        <v>0</v>
      </c>
      <c r="F18" s="112">
        <f t="shared" si="2"/>
        <v>0</v>
      </c>
      <c r="G18" s="112">
        <f t="shared" si="2"/>
        <v>0</v>
      </c>
      <c r="H18" s="112">
        <f t="shared" si="2"/>
        <v>0</v>
      </c>
      <c r="I18" s="121">
        <f t="shared" si="1"/>
        <v>0</v>
      </c>
      <c r="K18" s="118" t="s">
        <v>135</v>
      </c>
      <c r="L18" s="17"/>
      <c r="M18" s="265">
        <v>0.35</v>
      </c>
      <c r="N18" s="267">
        <v>0.02</v>
      </c>
    </row>
    <row r="19" spans="1:14" x14ac:dyDescent="0.35">
      <c r="A19" s="7"/>
      <c r="B19" s="8" t="s">
        <v>105</v>
      </c>
      <c r="C19" s="111"/>
      <c r="D19" s="112">
        <f>+$C19*(D12+D13)</f>
        <v>0</v>
      </c>
      <c r="E19" s="112">
        <f t="shared" ref="E19:H19" si="3">+$C19*(E12+E13)</f>
        <v>0</v>
      </c>
      <c r="F19" s="112">
        <f t="shared" si="3"/>
        <v>0</v>
      </c>
      <c r="G19" s="112">
        <f t="shared" si="3"/>
        <v>0</v>
      </c>
      <c r="H19" s="112">
        <f t="shared" si="3"/>
        <v>0</v>
      </c>
      <c r="I19" s="121">
        <f t="shared" ref="I19:I20" si="4">SUM(D19:H19)</f>
        <v>0</v>
      </c>
      <c r="K19" s="118" t="s">
        <v>143</v>
      </c>
      <c r="L19" s="17"/>
      <c r="M19" s="265">
        <v>0.4</v>
      </c>
      <c r="N19" s="267">
        <v>0.02</v>
      </c>
    </row>
    <row r="20" spans="1:14" ht="15" thickBot="1" x14ac:dyDescent="0.4">
      <c r="A20" s="7"/>
      <c r="B20" s="8" t="s">
        <v>192</v>
      </c>
      <c r="C20" s="273"/>
      <c r="D20" s="112">
        <f>+$C20*(D12+D13)</f>
        <v>0</v>
      </c>
      <c r="E20" s="112">
        <f t="shared" ref="E20:H20" si="5">+$C20*(E12+E13)</f>
        <v>0</v>
      </c>
      <c r="F20" s="112">
        <f t="shared" si="5"/>
        <v>0</v>
      </c>
      <c r="G20" s="112">
        <f t="shared" si="5"/>
        <v>0</v>
      </c>
      <c r="H20" s="112">
        <f t="shared" si="5"/>
        <v>0</v>
      </c>
      <c r="I20" s="121">
        <f t="shared" si="4"/>
        <v>0</v>
      </c>
      <c r="K20" s="119"/>
      <c r="L20" s="125"/>
      <c r="M20" s="266"/>
      <c r="N20" s="126"/>
    </row>
    <row r="21" spans="1:14" ht="15.5" thickTop="1" thickBot="1" x14ac:dyDescent="0.4">
      <c r="A21" s="7"/>
      <c r="B21" s="8" t="s">
        <v>33</v>
      </c>
      <c r="C21" s="272">
        <f>SUM(C17:C20)</f>
        <v>0.37</v>
      </c>
      <c r="D21" s="270">
        <f>SUM(D17:D20)</f>
        <v>0</v>
      </c>
      <c r="E21" s="271">
        <f>SUM(E17:E20)</f>
        <v>0</v>
      </c>
      <c r="F21" s="271">
        <f t="shared" ref="F21" si="6">SUM(F17:F20)</f>
        <v>0</v>
      </c>
      <c r="G21" s="271">
        <f>SUM(G17:G20)</f>
        <v>0</v>
      </c>
      <c r="H21" s="271">
        <f>SUM(H17:H20)</f>
        <v>0</v>
      </c>
      <c r="I21" s="269">
        <f>SUM(I17:I20)</f>
        <v>0</v>
      </c>
    </row>
    <row r="22" spans="1:14" ht="15" thickBot="1" x14ac:dyDescent="0.4">
      <c r="A22" s="263"/>
      <c r="B22" s="263"/>
      <c r="C22" s="263"/>
      <c r="D22" s="263"/>
      <c r="E22" s="263"/>
      <c r="F22" s="263"/>
      <c r="G22" s="263"/>
      <c r="H22" s="263"/>
      <c r="I22" s="263"/>
    </row>
    <row r="23" spans="1:14" ht="15" thickTop="1" x14ac:dyDescent="0.35">
      <c r="A23" s="7"/>
    </row>
    <row r="24" spans="1:14" ht="16" thickBot="1" x14ac:dyDescent="0.4">
      <c r="A24" s="7"/>
      <c r="B24" s="1" t="s">
        <v>83</v>
      </c>
      <c r="C24" s="114"/>
      <c r="D24" s="115"/>
      <c r="E24" s="115"/>
      <c r="F24" s="115"/>
      <c r="G24" s="120"/>
      <c r="H24" s="120"/>
    </row>
    <row r="25" spans="1:14" x14ac:dyDescent="0.35">
      <c r="B25" s="8"/>
      <c r="C25" s="8"/>
      <c r="D25" s="12" t="s">
        <v>5</v>
      </c>
      <c r="E25" s="12" t="s">
        <v>6</v>
      </c>
      <c r="F25" s="12" t="s">
        <v>7</v>
      </c>
      <c r="G25" s="12" t="s">
        <v>8</v>
      </c>
      <c r="H25" s="12" t="s">
        <v>9</v>
      </c>
      <c r="I25" s="12"/>
      <c r="K25" s="116" t="s">
        <v>88</v>
      </c>
      <c r="L25" s="117"/>
      <c r="M25" s="117"/>
      <c r="N25" s="122"/>
    </row>
    <row r="26" spans="1:14" x14ac:dyDescent="0.35">
      <c r="B26" s="91" t="s">
        <v>84</v>
      </c>
      <c r="C26" s="8"/>
      <c r="D26" s="12">
        <f>Projektkalkyl!$D$11</f>
        <v>2025</v>
      </c>
      <c r="E26" s="12">
        <f>Projektkalkyl!$E$11</f>
        <v>2026</v>
      </c>
      <c r="F26" s="12">
        <f>Projektkalkyl!$F$11</f>
        <v>2027</v>
      </c>
      <c r="G26" s="12">
        <f>Projektkalkyl!$G$11</f>
        <v>2028</v>
      </c>
      <c r="H26" s="12">
        <f>Projektkalkyl!$H$11</f>
        <v>2029</v>
      </c>
      <c r="I26" s="47" t="s">
        <v>67</v>
      </c>
      <c r="K26" s="118" t="s">
        <v>89</v>
      </c>
      <c r="L26" s="17"/>
      <c r="M26" s="17"/>
      <c r="N26" s="123"/>
    </row>
    <row r="27" spans="1:14" x14ac:dyDescent="0.35">
      <c r="B27" s="8" t="s">
        <v>85</v>
      </c>
      <c r="C27" s="277">
        <v>0.37</v>
      </c>
      <c r="D27" s="112">
        <f>+$C27*(D12+D13)</f>
        <v>0</v>
      </c>
      <c r="E27" s="112">
        <f>+$C27*(E12+E13)</f>
        <v>0</v>
      </c>
      <c r="F27" s="112">
        <f>+$C27*(F12+F13)</f>
        <v>0</v>
      </c>
      <c r="G27" s="112">
        <f>+$C27*(G12+G13)</f>
        <v>0</v>
      </c>
      <c r="H27" s="112">
        <f>+$C27*(H12+H13)</f>
        <v>0</v>
      </c>
      <c r="I27" s="121">
        <f>SUM(D27:H27)</f>
        <v>0</v>
      </c>
      <c r="K27" s="118" t="s">
        <v>90</v>
      </c>
      <c r="L27" s="17"/>
      <c r="M27" s="17"/>
      <c r="N27" s="123"/>
    </row>
    <row r="28" spans="1:14" x14ac:dyDescent="0.35">
      <c r="B28" s="8" t="s">
        <v>86</v>
      </c>
      <c r="C28" s="111"/>
      <c r="D28" s="112">
        <f>+$C28*(Projektkalkyl!D14+Projektkalkyl!D15+Projektkalkyl!D16+Projektkalkyl!D17)</f>
        <v>0</v>
      </c>
      <c r="E28" s="112">
        <f>+$C28*(Projektkalkyl!E14+Projektkalkyl!E15+Projektkalkyl!E16+Projektkalkyl!E17)</f>
        <v>0</v>
      </c>
      <c r="F28" s="112">
        <f>+$C28*(Projektkalkyl!F14+Projektkalkyl!F15+Projektkalkyl!F16+Projektkalkyl!F17)</f>
        <v>0</v>
      </c>
      <c r="G28" s="112">
        <f>+$C28*(Projektkalkyl!G14+Projektkalkyl!G15+Projektkalkyl!G16+Projektkalkyl!G17)</f>
        <v>0</v>
      </c>
      <c r="H28" s="112">
        <f>+$C28*(Projektkalkyl!H14+Projektkalkyl!H15+Projektkalkyl!H16+Projektkalkyl!H17)</f>
        <v>0</v>
      </c>
      <c r="I28" s="121">
        <f>SUM(D28:H28)</f>
        <v>0</v>
      </c>
      <c r="K28" s="118" t="s">
        <v>91</v>
      </c>
      <c r="L28" s="17"/>
      <c r="M28" s="17"/>
      <c r="N28" s="123"/>
    </row>
    <row r="29" spans="1:14" ht="15" thickBot="1" x14ac:dyDescent="0.4">
      <c r="B29" s="8"/>
      <c r="C29" s="114"/>
      <c r="D29" s="115"/>
      <c r="E29" s="115"/>
      <c r="F29" s="115"/>
      <c r="G29" s="120"/>
      <c r="H29" s="120"/>
      <c r="K29" s="118" t="s">
        <v>92</v>
      </c>
      <c r="L29" s="17"/>
      <c r="M29" s="17"/>
      <c r="N29" s="123"/>
    </row>
    <row r="30" spans="1:14" ht="15" thickBot="1" x14ac:dyDescent="0.4">
      <c r="B30" s="8" t="s">
        <v>87</v>
      </c>
      <c r="C30" s="114"/>
      <c r="D30" s="270">
        <f>+D21-D27-D28</f>
        <v>0</v>
      </c>
      <c r="E30" s="271">
        <f>+E21-E27-E28</f>
        <v>0</v>
      </c>
      <c r="F30" s="271">
        <f>+F21-F27-F28</f>
        <v>0</v>
      </c>
      <c r="G30" s="271">
        <f>+G21-G27-G28</f>
        <v>0</v>
      </c>
      <c r="H30" s="271">
        <f>+H21-H27-H28</f>
        <v>0</v>
      </c>
      <c r="I30" s="269">
        <f>SUM(D30:H30)</f>
        <v>0</v>
      </c>
      <c r="K30" s="118" t="s">
        <v>93</v>
      </c>
      <c r="L30" s="17"/>
      <c r="M30" s="17"/>
      <c r="N30" s="123"/>
    </row>
    <row r="31" spans="1:14" ht="15" thickBot="1" x14ac:dyDescent="0.4">
      <c r="A31" s="263"/>
      <c r="B31" s="263"/>
      <c r="C31" s="263"/>
      <c r="D31" s="263"/>
      <c r="E31" s="263"/>
      <c r="F31" s="263"/>
      <c r="G31" s="263"/>
      <c r="H31" s="263"/>
      <c r="I31" s="263"/>
      <c r="K31" s="124" t="s">
        <v>94</v>
      </c>
      <c r="L31" s="125"/>
      <c r="M31" s="125"/>
      <c r="N31" s="126"/>
    </row>
    <row r="32" spans="1:14" ht="15" thickTop="1" x14ac:dyDescent="0.35"/>
    <row r="33" spans="2:9" ht="15.5" x14ac:dyDescent="0.35">
      <c r="B33" s="1" t="s">
        <v>195</v>
      </c>
      <c r="C33" s="289" t="s">
        <v>202</v>
      </c>
      <c r="D33" s="115"/>
      <c r="E33" s="115"/>
      <c r="F33" s="115"/>
      <c r="G33" s="120"/>
      <c r="H33" s="120"/>
    </row>
    <row r="34" spans="2:9" x14ac:dyDescent="0.35">
      <c r="B34" s="8"/>
      <c r="C34" s="290" t="s">
        <v>203</v>
      </c>
      <c r="D34" s="12" t="s">
        <v>5</v>
      </c>
      <c r="E34" s="12" t="s">
        <v>6</v>
      </c>
      <c r="F34" s="12" t="s">
        <v>7</v>
      </c>
      <c r="G34" s="12" t="s">
        <v>8</v>
      </c>
      <c r="H34" s="12" t="s">
        <v>9</v>
      </c>
      <c r="I34" s="12"/>
    </row>
    <row r="35" spans="2:9" x14ac:dyDescent="0.35">
      <c r="B35" s="91" t="s">
        <v>196</v>
      </c>
      <c r="C35" s="8"/>
      <c r="D35" s="12">
        <f>Projektkalkyl!$D$11</f>
        <v>2025</v>
      </c>
      <c r="E35" s="12">
        <f>Projektkalkyl!$E$11</f>
        <v>2026</v>
      </c>
      <c r="F35" s="12">
        <f>Projektkalkyl!$F$11</f>
        <v>2027</v>
      </c>
      <c r="G35" s="12">
        <f>Projektkalkyl!$G$11</f>
        <v>2028</v>
      </c>
      <c r="H35" s="12">
        <f>Projektkalkyl!$H$11</f>
        <v>2029</v>
      </c>
      <c r="I35" s="47" t="s">
        <v>67</v>
      </c>
    </row>
    <row r="36" spans="2:9" x14ac:dyDescent="0.35">
      <c r="B36" s="141">
        <f>'1. Löner Övriga'!A17</f>
        <v>0</v>
      </c>
      <c r="C36" s="277">
        <v>0</v>
      </c>
      <c r="D36" s="112">
        <f>('1. Löner Övriga'!H17*'5. Indirekta kostn - övr påslag'!$C36)/1000</f>
        <v>0</v>
      </c>
      <c r="E36" s="112">
        <f>('1. Löner Övriga'!L17*'5. Indirekta kostn - övr påslag'!$C36)/1000</f>
        <v>0</v>
      </c>
      <c r="F36" s="112">
        <f>('1. Löner Övriga'!P17*'5. Indirekta kostn - övr påslag'!$C36)/1000</f>
        <v>0</v>
      </c>
      <c r="G36" s="112">
        <f>('1. Löner Övriga'!T17*'5. Indirekta kostn - övr påslag'!$C36)/1000</f>
        <v>0</v>
      </c>
      <c r="H36" s="112">
        <f>('1. Löner Övriga'!X17*'5. Indirekta kostn - övr påslag'!$C36)/1000</f>
        <v>0</v>
      </c>
      <c r="I36" s="121">
        <f>SUM(D36:H36)</f>
        <v>0</v>
      </c>
    </row>
    <row r="37" spans="2:9" x14ac:dyDescent="0.35">
      <c r="B37" s="141">
        <f>'1. Löner Övriga'!A18</f>
        <v>0</v>
      </c>
      <c r="C37" s="277">
        <v>0</v>
      </c>
      <c r="D37" s="112">
        <f>('1. Löner Övriga'!H18*'5. Indirekta kostn - övr påslag'!$C37)/1000</f>
        <v>0</v>
      </c>
      <c r="E37" s="112">
        <f>('1. Löner Övriga'!L18*'5. Indirekta kostn - övr påslag'!$C37)/1000</f>
        <v>0</v>
      </c>
      <c r="F37" s="112">
        <f>('1. Löner Övriga'!P18*'5. Indirekta kostn - övr påslag'!$C37)/1000</f>
        <v>0</v>
      </c>
      <c r="G37" s="112">
        <f>('1. Löner Övriga'!T18*'5. Indirekta kostn - övr påslag'!$C37)/1000</f>
        <v>0</v>
      </c>
      <c r="H37" s="112">
        <f>('1. Löner Övriga'!X18*'5. Indirekta kostn - övr påslag'!$C37)/1000</f>
        <v>0</v>
      </c>
      <c r="I37" s="121">
        <f t="shared" ref="I37:I39" si="7">SUM(D37:H37)</f>
        <v>0</v>
      </c>
    </row>
    <row r="38" spans="2:9" x14ac:dyDescent="0.35">
      <c r="B38" s="141">
        <f>'1. Löner Övriga'!A19</f>
        <v>0</v>
      </c>
      <c r="C38" s="277">
        <v>0</v>
      </c>
      <c r="D38" s="112">
        <f>('1. Löner Övriga'!H19*'5. Indirekta kostn - övr påslag'!$C38)/1000</f>
        <v>0</v>
      </c>
      <c r="E38" s="112">
        <f>('1. Löner Övriga'!L19*'5. Indirekta kostn - övr påslag'!$C38)/1000</f>
        <v>0</v>
      </c>
      <c r="F38" s="112">
        <f>('1. Löner Övriga'!P19*'5. Indirekta kostn - övr påslag'!$C38)/1000</f>
        <v>0</v>
      </c>
      <c r="G38" s="112">
        <f>('1. Löner Övriga'!T19*'5. Indirekta kostn - övr påslag'!$C38)/1000</f>
        <v>0</v>
      </c>
      <c r="H38" s="112">
        <f>('1. Löner Övriga'!X19*'5. Indirekta kostn - övr påslag'!$C38)/1000</f>
        <v>0</v>
      </c>
      <c r="I38" s="121">
        <f t="shared" si="7"/>
        <v>0</v>
      </c>
    </row>
    <row r="39" spans="2:9" x14ac:dyDescent="0.35">
      <c r="B39" s="141">
        <f>'1. Löner Övriga'!A20</f>
        <v>0</v>
      </c>
      <c r="C39" s="277">
        <v>0</v>
      </c>
      <c r="D39" s="112">
        <f>('1. Löner Övriga'!H20*'5. Indirekta kostn - övr påslag'!$C39)/1000</f>
        <v>0</v>
      </c>
      <c r="E39" s="112">
        <f>('1. Löner Övriga'!L20*'5. Indirekta kostn - övr påslag'!$C39)/1000</f>
        <v>0</v>
      </c>
      <c r="F39" s="112">
        <f>('1. Löner Övriga'!P20*'5. Indirekta kostn - övr påslag'!$C39)/1000</f>
        <v>0</v>
      </c>
      <c r="G39" s="112">
        <f>('1. Löner Övriga'!T20*'5. Indirekta kostn - övr påslag'!$C39)/1000</f>
        <v>0</v>
      </c>
      <c r="H39" s="112">
        <f>('1. Löner Övriga'!X20*'5. Indirekta kostn - övr påslag'!$C39)/1000</f>
        <v>0</v>
      </c>
      <c r="I39" s="121">
        <f t="shared" si="7"/>
        <v>0</v>
      </c>
    </row>
    <row r="40" spans="2:9" x14ac:dyDescent="0.35">
      <c r="B40" s="141">
        <f>'1. Löner Övriga'!A21</f>
        <v>0</v>
      </c>
      <c r="C40" s="277">
        <v>0</v>
      </c>
      <c r="D40" s="112">
        <f>('1. Löner Övriga'!H21*'5. Indirekta kostn - övr påslag'!$C40)/1000</f>
        <v>0</v>
      </c>
      <c r="E40" s="112">
        <f>('1. Löner Övriga'!L21*'5. Indirekta kostn - övr påslag'!$C40)/1000</f>
        <v>0</v>
      </c>
      <c r="F40" s="112">
        <f>('1. Löner Övriga'!P21*'5. Indirekta kostn - övr påslag'!$C40)/1000</f>
        <v>0</v>
      </c>
      <c r="G40" s="112">
        <f>('1. Löner Övriga'!T21*'5. Indirekta kostn - övr påslag'!$C40)/1000</f>
        <v>0</v>
      </c>
      <c r="H40" s="112">
        <f>('1. Löner Övriga'!X21*'5. Indirekta kostn - övr påslag'!$C40)/1000</f>
        <v>0</v>
      </c>
      <c r="I40" s="121">
        <f t="shared" ref="I40:I49" si="8">SUM(D40:H40)</f>
        <v>0</v>
      </c>
    </row>
    <row r="41" spans="2:9" x14ac:dyDescent="0.35">
      <c r="B41" s="141">
        <f>'1. Löner Övriga'!A22</f>
        <v>0</v>
      </c>
      <c r="C41" s="277">
        <v>0</v>
      </c>
      <c r="D41" s="112">
        <f>('1. Löner Övriga'!H22*'5. Indirekta kostn - övr påslag'!$C41)/1000</f>
        <v>0</v>
      </c>
      <c r="E41" s="112">
        <f>('1. Löner Övriga'!L22*'5. Indirekta kostn - övr påslag'!$C41)/1000</f>
        <v>0</v>
      </c>
      <c r="F41" s="112">
        <f>('1. Löner Övriga'!P22*'5. Indirekta kostn - övr påslag'!$C41)/1000</f>
        <v>0</v>
      </c>
      <c r="G41" s="112">
        <f>('1. Löner Övriga'!T22*'5. Indirekta kostn - övr påslag'!$C41)/1000</f>
        <v>0</v>
      </c>
      <c r="H41" s="112">
        <f>('1. Löner Övriga'!X22*'5. Indirekta kostn - övr påslag'!$C41)/1000</f>
        <v>0</v>
      </c>
      <c r="I41" s="121">
        <f t="shared" si="8"/>
        <v>0</v>
      </c>
    </row>
    <row r="42" spans="2:9" x14ac:dyDescent="0.35">
      <c r="B42" s="141">
        <f>'1. Löner Övriga'!A23</f>
        <v>0</v>
      </c>
      <c r="C42" s="277">
        <v>0</v>
      </c>
      <c r="D42" s="112">
        <f>('1. Löner Övriga'!H23*'5. Indirekta kostn - övr påslag'!$C42)/1000</f>
        <v>0</v>
      </c>
      <c r="E42" s="112">
        <f>('1. Löner Övriga'!L23*'5. Indirekta kostn - övr påslag'!$C42)/1000</f>
        <v>0</v>
      </c>
      <c r="F42" s="112">
        <f>('1. Löner Övriga'!P23*'5. Indirekta kostn - övr påslag'!$C42)/1000</f>
        <v>0</v>
      </c>
      <c r="G42" s="112">
        <f>('1. Löner Övriga'!T23*'5. Indirekta kostn - övr påslag'!$C42)/1000</f>
        <v>0</v>
      </c>
      <c r="H42" s="112">
        <f>('1. Löner Övriga'!X23*'5. Indirekta kostn - övr påslag'!$C42)/1000</f>
        <v>0</v>
      </c>
      <c r="I42" s="121">
        <f t="shared" si="8"/>
        <v>0</v>
      </c>
    </row>
    <row r="43" spans="2:9" x14ac:dyDescent="0.35">
      <c r="B43" s="141">
        <f>'1. Löner Övriga'!A24</f>
        <v>0</v>
      </c>
      <c r="C43" s="277">
        <v>0</v>
      </c>
      <c r="D43" s="112">
        <f>('1. Löner Övriga'!H24*'5. Indirekta kostn - övr påslag'!$C43)/1000</f>
        <v>0</v>
      </c>
      <c r="E43" s="112">
        <f>('1. Löner Övriga'!L24*'5. Indirekta kostn - övr påslag'!$C43)/1000</f>
        <v>0</v>
      </c>
      <c r="F43" s="112">
        <f>('1. Löner Övriga'!P24*'5. Indirekta kostn - övr påslag'!$C43)/1000</f>
        <v>0</v>
      </c>
      <c r="G43" s="112">
        <f>('1. Löner Övriga'!T24*'5. Indirekta kostn - övr påslag'!$C43)/1000</f>
        <v>0</v>
      </c>
      <c r="H43" s="112">
        <f>('1. Löner Övriga'!X24*'5. Indirekta kostn - övr påslag'!$C43)/1000</f>
        <v>0</v>
      </c>
      <c r="I43" s="121">
        <f t="shared" si="8"/>
        <v>0</v>
      </c>
    </row>
    <row r="44" spans="2:9" x14ac:dyDescent="0.35">
      <c r="B44" s="141">
        <f>'1. Löner Övriga'!A25</f>
        <v>0</v>
      </c>
      <c r="C44" s="277">
        <v>0</v>
      </c>
      <c r="D44" s="112">
        <f>('1. Löner Övriga'!H25*'5. Indirekta kostn - övr påslag'!$C44)/1000</f>
        <v>0</v>
      </c>
      <c r="E44" s="112">
        <f>('1. Löner Övriga'!L25*'5. Indirekta kostn - övr påslag'!$C44)/1000</f>
        <v>0</v>
      </c>
      <c r="F44" s="112">
        <f>('1. Löner Övriga'!P25*'5. Indirekta kostn - övr påslag'!$C44)/1000</f>
        <v>0</v>
      </c>
      <c r="G44" s="112">
        <f>('1. Löner Övriga'!T25*'5. Indirekta kostn - övr påslag'!$C44)/1000</f>
        <v>0</v>
      </c>
      <c r="H44" s="112">
        <f>('1. Löner Övriga'!X25*'5. Indirekta kostn - övr påslag'!$C44)/1000</f>
        <v>0</v>
      </c>
      <c r="I44" s="121">
        <f t="shared" si="8"/>
        <v>0</v>
      </c>
    </row>
    <row r="45" spans="2:9" x14ac:dyDescent="0.35">
      <c r="B45" s="141">
        <f>'1. Löner Övriga'!A26</f>
        <v>0</v>
      </c>
      <c r="C45" s="277">
        <v>0</v>
      </c>
      <c r="D45" s="112">
        <f>('1. Löner Övriga'!H26*'5. Indirekta kostn - övr påslag'!$C45)/1000</f>
        <v>0</v>
      </c>
      <c r="E45" s="112">
        <f>('1. Löner Övriga'!L26*'5. Indirekta kostn - övr påslag'!$C45)/1000</f>
        <v>0</v>
      </c>
      <c r="F45" s="112">
        <f>('1. Löner Övriga'!P26*'5. Indirekta kostn - övr påslag'!$C45)/1000</f>
        <v>0</v>
      </c>
      <c r="G45" s="112">
        <f>('1. Löner Övriga'!T26*'5. Indirekta kostn - övr påslag'!$C45)/1000</f>
        <v>0</v>
      </c>
      <c r="H45" s="112">
        <f>('1. Löner Övriga'!X26*'5. Indirekta kostn - övr påslag'!$C45)/1000</f>
        <v>0</v>
      </c>
      <c r="I45" s="121">
        <f t="shared" si="8"/>
        <v>0</v>
      </c>
    </row>
    <row r="46" spans="2:9" x14ac:dyDescent="0.35">
      <c r="B46" s="141">
        <f>'1. Löner Övriga'!A27</f>
        <v>0</v>
      </c>
      <c r="C46" s="277">
        <v>0</v>
      </c>
      <c r="D46" s="112">
        <f>('1. Löner Övriga'!H27*'5. Indirekta kostn - övr påslag'!$C46)/1000</f>
        <v>0</v>
      </c>
      <c r="E46" s="112">
        <f>('1. Löner Övriga'!L27*'5. Indirekta kostn - övr påslag'!$C46)/1000</f>
        <v>0</v>
      </c>
      <c r="F46" s="112">
        <f>('1. Löner Övriga'!P27*'5. Indirekta kostn - övr påslag'!$C46)/1000</f>
        <v>0</v>
      </c>
      <c r="G46" s="112">
        <f>('1. Löner Övriga'!T27*'5. Indirekta kostn - övr påslag'!$C46)/1000</f>
        <v>0</v>
      </c>
      <c r="H46" s="112">
        <f>('1. Löner Övriga'!X27*'5. Indirekta kostn - övr påslag'!$C46)/1000</f>
        <v>0</v>
      </c>
      <c r="I46" s="121">
        <f t="shared" si="8"/>
        <v>0</v>
      </c>
    </row>
    <row r="47" spans="2:9" ht="15" thickBot="1" x14ac:dyDescent="0.4">
      <c r="B47" s="141">
        <f>'1. Löner Övriga'!A28</f>
        <v>0</v>
      </c>
      <c r="C47" s="277">
        <v>0</v>
      </c>
      <c r="D47" s="112">
        <f>('1. Löner Övriga'!H28*'5. Indirekta kostn - övr påslag'!$C47)/1000</f>
        <v>0</v>
      </c>
      <c r="E47" s="112">
        <f>('1. Löner Övriga'!L28*'5. Indirekta kostn - övr påslag'!$C47)/1000</f>
        <v>0</v>
      </c>
      <c r="F47" s="112">
        <f>('1. Löner Övriga'!P28*'5. Indirekta kostn - övr påslag'!$C47)/1000</f>
        <v>0</v>
      </c>
      <c r="G47" s="112">
        <f>('1. Löner Övriga'!T28*'5. Indirekta kostn - övr påslag'!$C47)/1000</f>
        <v>0</v>
      </c>
      <c r="H47" s="112">
        <f>('1. Löner Övriga'!X28*'5. Indirekta kostn - övr påslag'!$C47)/1000</f>
        <v>0</v>
      </c>
      <c r="I47" s="121">
        <f t="shared" si="8"/>
        <v>0</v>
      </c>
    </row>
    <row r="48" spans="2:9" hidden="1" x14ac:dyDescent="0.35">
      <c r="B48" s="141">
        <f>'1. Löner Övriga'!A29</f>
        <v>0</v>
      </c>
      <c r="C48" s="277">
        <v>0</v>
      </c>
      <c r="D48" s="112">
        <f>('1. Löner Övriga'!H29*'5. Indirekta kostn - övr påslag'!$C48)/1000</f>
        <v>0</v>
      </c>
      <c r="E48" s="112">
        <f>('1. Löner Övriga'!L29*'5. Indirekta kostn - övr påslag'!$C48)/1000</f>
        <v>0</v>
      </c>
      <c r="F48" s="112">
        <f>('1. Löner Övriga'!P29*'5. Indirekta kostn - övr påslag'!$C48)/1000</f>
        <v>0</v>
      </c>
      <c r="G48" s="112">
        <f>('1. Löner Övriga'!T29*'5. Indirekta kostn - övr påslag'!$C48)/1000</f>
        <v>0</v>
      </c>
      <c r="H48" s="112">
        <f>('1. Löner Övriga'!X29*'5. Indirekta kostn - övr påslag'!$C48)/1000</f>
        <v>0</v>
      </c>
      <c r="I48" s="121">
        <f t="shared" si="8"/>
        <v>0</v>
      </c>
    </row>
    <row r="49" spans="2:9" ht="15" hidden="1" thickBot="1" x14ac:dyDescent="0.4">
      <c r="B49" s="141">
        <f>'1. Löner Övriga'!A30</f>
        <v>0</v>
      </c>
      <c r="C49" s="277">
        <v>0</v>
      </c>
      <c r="D49" s="112">
        <f>('1. Löner Övriga'!H30*'5. Indirekta kostn - övr påslag'!$C49)/1000</f>
        <v>0</v>
      </c>
      <c r="E49" s="112">
        <f>('1. Löner Övriga'!L30*'5. Indirekta kostn - övr påslag'!$C49)/1000</f>
        <v>0</v>
      </c>
      <c r="F49" s="112">
        <f>('1. Löner Övriga'!P30*'5. Indirekta kostn - övr påslag'!$C49)/1000</f>
        <v>0</v>
      </c>
      <c r="G49" s="112">
        <f>('1. Löner Övriga'!T30*'5. Indirekta kostn - övr påslag'!$C49)/1000</f>
        <v>0</v>
      </c>
      <c r="H49" s="112">
        <f>('1. Löner Övriga'!X30*'5. Indirekta kostn - övr påslag'!$C49)/1000</f>
        <v>0</v>
      </c>
      <c r="I49" s="121">
        <f t="shared" si="8"/>
        <v>0</v>
      </c>
    </row>
    <row r="50" spans="2:9" ht="15" thickBot="1" x14ac:dyDescent="0.4">
      <c r="B50" s="8" t="s">
        <v>197</v>
      </c>
      <c r="C50" s="114"/>
      <c r="D50" s="270">
        <f>SUM(D36:D49)</f>
        <v>0</v>
      </c>
      <c r="E50" s="271">
        <f>SUM(E36:E49)</f>
        <v>0</v>
      </c>
      <c r="F50" s="271">
        <f>SUM(F36:F49)</f>
        <v>0</v>
      </c>
      <c r="G50" s="271">
        <f>SUM(G36:G49)</f>
        <v>0</v>
      </c>
      <c r="H50" s="271">
        <f>SUM(H36:H49)</f>
        <v>0</v>
      </c>
      <c r="I50" s="269">
        <f>SUM(D50:H50)</f>
        <v>0</v>
      </c>
    </row>
    <row r="52" spans="2:9" x14ac:dyDescent="0.35">
      <c r="I52" s="120"/>
    </row>
  </sheetData>
  <mergeCells count="3">
    <mergeCell ref="C2:I2"/>
    <mergeCell ref="C3:I3"/>
    <mergeCell ref="D1:E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6"/>
  <sheetViews>
    <sheetView zoomScaleNormal="100" workbookViewId="0">
      <selection activeCell="A21" sqref="A21:D21"/>
    </sheetView>
  </sheetViews>
  <sheetFormatPr defaultRowHeight="14.5" x14ac:dyDescent="0.35"/>
  <cols>
    <col min="2" max="2" width="10.7265625" customWidth="1"/>
    <col min="3" max="3" width="19" customWidth="1"/>
    <col min="4" max="4" width="3.453125" bestFit="1" customWidth="1"/>
  </cols>
  <sheetData>
    <row r="1" spans="1:16" ht="15.5" x14ac:dyDescent="0.35">
      <c r="A1" s="1" t="s">
        <v>128</v>
      </c>
      <c r="B1" s="1"/>
      <c r="C1" s="1"/>
      <c r="E1" s="2" t="s">
        <v>2</v>
      </c>
      <c r="F1" s="351" t="str">
        <f>+Projektkalkyl!E1</f>
        <v>2024-00-00</v>
      </c>
      <c r="G1" s="352"/>
      <c r="H1" s="5"/>
      <c r="I1" s="6"/>
      <c r="J1" s="1"/>
    </row>
    <row r="2" spans="1:16" x14ac:dyDescent="0.35">
      <c r="A2" s="7" t="s">
        <v>3</v>
      </c>
      <c r="B2" s="8"/>
      <c r="C2" s="8"/>
      <c r="E2" s="374">
        <f>+Projektkalkyl!B5</f>
        <v>0</v>
      </c>
      <c r="F2" s="374"/>
      <c r="G2" s="374"/>
      <c r="H2" s="374"/>
      <c r="I2" s="374"/>
      <c r="J2" s="374"/>
    </row>
    <row r="3" spans="1:16" x14ac:dyDescent="0.35">
      <c r="A3" s="7" t="s">
        <v>4</v>
      </c>
      <c r="B3" s="8"/>
      <c r="C3" s="8"/>
      <c r="E3" s="374">
        <f>+Projektkalkyl!B6</f>
        <v>0</v>
      </c>
      <c r="F3" s="374"/>
      <c r="G3" s="374"/>
      <c r="H3" s="374"/>
      <c r="I3" s="374"/>
      <c r="J3" s="374"/>
    </row>
    <row r="4" spans="1:16" x14ac:dyDescent="0.35">
      <c r="A4" s="238"/>
    </row>
    <row r="5" spans="1:16" x14ac:dyDescent="0.35"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12"/>
    </row>
    <row r="6" spans="1:16" x14ac:dyDescent="0.35">
      <c r="A6" s="54" t="s">
        <v>171</v>
      </c>
      <c r="D6" t="s">
        <v>32</v>
      </c>
      <c r="E6" s="12">
        <f>Projektkalkyl!$D$11</f>
        <v>2025</v>
      </c>
      <c r="F6" s="12">
        <f>Projektkalkyl!$E$11</f>
        <v>2026</v>
      </c>
      <c r="G6" s="12">
        <f>Projektkalkyl!$F$11</f>
        <v>2027</v>
      </c>
      <c r="H6" s="12">
        <f>Projektkalkyl!$G$11</f>
        <v>2028</v>
      </c>
      <c r="I6" s="12">
        <f>Projektkalkyl!$H$11</f>
        <v>2029</v>
      </c>
      <c r="J6" s="149" t="s">
        <v>67</v>
      </c>
    </row>
    <row r="7" spans="1:16" x14ac:dyDescent="0.35">
      <c r="A7" s="375"/>
      <c r="B7" s="376"/>
      <c r="C7" s="376"/>
      <c r="D7" s="377"/>
      <c r="E7" s="254">
        <f>E25-E21-E19</f>
        <v>0</v>
      </c>
      <c r="F7" s="254">
        <f t="shared" ref="F7:I7" si="0">F25-F21-F19</f>
        <v>0</v>
      </c>
      <c r="G7" s="254">
        <f t="shared" si="0"/>
        <v>0</v>
      </c>
      <c r="H7" s="254">
        <f t="shared" si="0"/>
        <v>0</v>
      </c>
      <c r="I7" s="254">
        <f t="shared" si="0"/>
        <v>0</v>
      </c>
      <c r="J7" s="50">
        <f>SUM(E7:I7)</f>
        <v>0</v>
      </c>
    </row>
    <row r="8" spans="1:16" x14ac:dyDescent="0.35">
      <c r="A8" s="375"/>
      <c r="B8" s="376"/>
      <c r="C8" s="376"/>
      <c r="D8" s="377"/>
      <c r="E8" s="254"/>
      <c r="F8" s="254"/>
      <c r="G8" s="254"/>
      <c r="H8" s="254"/>
      <c r="I8" s="254"/>
      <c r="J8" s="50">
        <f>SUM(E8:I8)</f>
        <v>0</v>
      </c>
    </row>
    <row r="9" spans="1:16" x14ac:dyDescent="0.35">
      <c r="A9" s="239"/>
      <c r="B9" s="240"/>
      <c r="C9" s="240"/>
      <c r="D9" s="241"/>
      <c r="E9" s="254"/>
      <c r="F9" s="254"/>
      <c r="G9" s="254"/>
      <c r="H9" s="254"/>
      <c r="I9" s="254"/>
      <c r="J9" s="50">
        <f>SUM(E9:I9)</f>
        <v>0</v>
      </c>
    </row>
    <row r="10" spans="1:16" x14ac:dyDescent="0.35">
      <c r="A10" s="375"/>
      <c r="B10" s="376"/>
      <c r="C10" s="376"/>
      <c r="D10" s="377"/>
      <c r="E10" s="254"/>
      <c r="F10" s="254"/>
      <c r="G10" s="254"/>
      <c r="H10" s="254"/>
      <c r="I10" s="254"/>
      <c r="J10" s="50">
        <f>SUM(E10:I10)</f>
        <v>0</v>
      </c>
    </row>
    <row r="11" spans="1:16" ht="15" thickBot="1" x14ac:dyDescent="0.4">
      <c r="A11" s="375"/>
      <c r="B11" s="376"/>
      <c r="C11" s="376"/>
      <c r="D11" s="377"/>
      <c r="E11" s="254"/>
      <c r="F11" s="254"/>
      <c r="G11" s="254"/>
      <c r="H11" s="254"/>
      <c r="I11" s="254"/>
      <c r="J11" s="255">
        <f>SUM(E11:I11)</f>
        <v>0</v>
      </c>
    </row>
    <row r="12" spans="1:16" ht="15" thickBot="1" x14ac:dyDescent="0.4">
      <c r="A12" s="7" t="s">
        <v>33</v>
      </c>
      <c r="E12" s="151">
        <f>SUM(E7:E10)</f>
        <v>0</v>
      </c>
      <c r="F12" s="151">
        <f>SUM(F7:F10)</f>
        <v>0</v>
      </c>
      <c r="G12" s="151">
        <f>SUM(G7:G10)</f>
        <v>0</v>
      </c>
      <c r="H12" s="151">
        <f>SUM(H7:H10)</f>
        <v>0</v>
      </c>
      <c r="I12" s="151">
        <f>SUM(I7:I10)</f>
        <v>0</v>
      </c>
      <c r="J12" s="152">
        <f>SUM(J7:J11)</f>
        <v>0</v>
      </c>
    </row>
    <row r="13" spans="1:16" ht="15" thickBot="1" x14ac:dyDescent="0.4">
      <c r="A13" s="54" t="s">
        <v>129</v>
      </c>
      <c r="E13" s="256"/>
      <c r="F13" s="256"/>
      <c r="G13" s="256"/>
      <c r="H13" s="256"/>
      <c r="I13" s="256"/>
      <c r="J13" s="257"/>
    </row>
    <row r="14" spans="1:16" x14ac:dyDescent="0.35">
      <c r="A14" s="375"/>
      <c r="B14" s="376"/>
      <c r="C14" s="376"/>
      <c r="D14" s="377"/>
      <c r="E14" s="254"/>
      <c r="F14" s="254"/>
      <c r="G14" s="254"/>
      <c r="H14" s="254"/>
      <c r="I14" s="254"/>
      <c r="J14" s="50">
        <f>SUM(E14:I14)</f>
        <v>0</v>
      </c>
      <c r="L14" s="116" t="s">
        <v>117</v>
      </c>
      <c r="M14" s="117"/>
      <c r="N14" s="117"/>
      <c r="O14" s="117"/>
      <c r="P14" s="122"/>
    </row>
    <row r="15" spans="1:16" x14ac:dyDescent="0.35">
      <c r="A15" s="239"/>
      <c r="B15" s="240"/>
      <c r="C15" s="240"/>
      <c r="D15" s="241"/>
      <c r="E15" s="254"/>
      <c r="F15" s="254"/>
      <c r="G15" s="254"/>
      <c r="H15" s="254"/>
      <c r="I15" s="254"/>
      <c r="J15" s="50">
        <f>SUM(E15:I15)</f>
        <v>0</v>
      </c>
      <c r="L15" s="118" t="s">
        <v>118</v>
      </c>
      <c r="M15" s="17"/>
      <c r="N15" s="17"/>
      <c r="O15" s="17"/>
      <c r="P15" s="123"/>
    </row>
    <row r="16" spans="1:16" x14ac:dyDescent="0.35">
      <c r="A16" s="375"/>
      <c r="B16" s="376"/>
      <c r="C16" s="376"/>
      <c r="D16" s="377"/>
      <c r="E16" s="254"/>
      <c r="F16" s="254"/>
      <c r="G16" s="254"/>
      <c r="H16" s="254"/>
      <c r="I16" s="254"/>
      <c r="J16" s="50">
        <f>SUM(E16:I16)</f>
        <v>0</v>
      </c>
      <c r="L16" s="118" t="s">
        <v>119</v>
      </c>
      <c r="M16" s="17"/>
      <c r="N16" s="17"/>
      <c r="O16" s="17"/>
      <c r="P16" s="123"/>
    </row>
    <row r="17" spans="1:16" ht="15" thickBot="1" x14ac:dyDescent="0.4">
      <c r="A17" s="379" t="s">
        <v>183</v>
      </c>
      <c r="B17" s="380"/>
      <c r="C17" s="380"/>
      <c r="D17" s="381"/>
      <c r="E17" s="254"/>
      <c r="F17" s="254"/>
      <c r="G17" s="254"/>
      <c r="H17" s="254"/>
      <c r="I17" s="254"/>
      <c r="J17" s="50">
        <f>SUM(E17:I17)</f>
        <v>0</v>
      </c>
      <c r="L17" s="124" t="s">
        <v>120</v>
      </c>
      <c r="M17" s="125"/>
      <c r="N17" s="125"/>
      <c r="O17" s="125"/>
      <c r="P17" s="126"/>
    </row>
    <row r="18" spans="1:16" ht="15" thickBot="1" x14ac:dyDescent="0.4">
      <c r="A18" s="379" t="s">
        <v>172</v>
      </c>
      <c r="B18" s="380"/>
      <c r="C18" s="380"/>
      <c r="D18" s="381"/>
      <c r="E18" s="254"/>
      <c r="F18" s="254"/>
      <c r="G18" s="254"/>
      <c r="H18" s="254"/>
      <c r="I18" s="254"/>
      <c r="J18" s="50">
        <f>SUM(E18:I18)</f>
        <v>0</v>
      </c>
    </row>
    <row r="19" spans="1:16" ht="15" thickBot="1" x14ac:dyDescent="0.4">
      <c r="A19" s="7" t="s">
        <v>33</v>
      </c>
      <c r="E19" s="151">
        <f t="shared" ref="E19:J19" si="1">SUM(E14:E18)</f>
        <v>0</v>
      </c>
      <c r="F19" s="151">
        <f t="shared" si="1"/>
        <v>0</v>
      </c>
      <c r="G19" s="151">
        <f t="shared" si="1"/>
        <v>0</v>
      </c>
      <c r="H19" s="151">
        <f t="shared" si="1"/>
        <v>0</v>
      </c>
      <c r="I19" s="151">
        <f t="shared" si="1"/>
        <v>0</v>
      </c>
      <c r="J19" s="152">
        <f t="shared" si="1"/>
        <v>0</v>
      </c>
    </row>
    <row r="20" spans="1:16" x14ac:dyDescent="0.35">
      <c r="A20" s="54" t="s">
        <v>116</v>
      </c>
      <c r="E20" s="120"/>
      <c r="F20" s="120"/>
      <c r="G20" s="120"/>
      <c r="H20" s="120"/>
      <c r="I20" s="120"/>
      <c r="J20" s="120"/>
    </row>
    <row r="21" spans="1:16" x14ac:dyDescent="0.35">
      <c r="A21" s="378" t="s">
        <v>152</v>
      </c>
      <c r="B21" s="376"/>
      <c r="C21" s="376"/>
      <c r="D21" s="377"/>
      <c r="E21" s="150">
        <f>IF('5. Indirekta kostn - övr påslag'!D30&lt;=0,0,'5. Indirekta kostn - övr påslag'!D30)</f>
        <v>0</v>
      </c>
      <c r="F21" s="150">
        <f>IF('5. Indirekta kostn - övr påslag'!E30&lt;=0,0,'5. Indirekta kostn - övr påslag'!E30)</f>
        <v>0</v>
      </c>
      <c r="G21" s="150">
        <f>IF('5. Indirekta kostn - övr påslag'!F30&lt;=0,0,'5. Indirekta kostn - övr påslag'!F30)</f>
        <v>0</v>
      </c>
      <c r="H21" s="150">
        <f>IF('5. Indirekta kostn - övr påslag'!G30&lt;=0,0,'5. Indirekta kostn - övr påslag'!G30)</f>
        <v>0</v>
      </c>
      <c r="I21" s="150">
        <f>IF('5. Indirekta kostn - övr påslag'!H30&lt;=0,0,'5. Indirekta kostn - övr påslag'!H30)</f>
        <v>0</v>
      </c>
      <c r="J21" s="50">
        <f>SUM(E21:I21)</f>
        <v>0</v>
      </c>
    </row>
    <row r="22" spans="1:16" x14ac:dyDescent="0.35">
      <c r="E22" s="120"/>
      <c r="F22" s="120"/>
      <c r="G22" s="120"/>
      <c r="H22" s="120"/>
      <c r="I22" s="120"/>
      <c r="J22" s="120"/>
    </row>
    <row r="23" spans="1:16" ht="15" thickBot="1" x14ac:dyDescent="0.4">
      <c r="E23" s="120"/>
      <c r="F23" s="120"/>
      <c r="G23" s="120"/>
      <c r="H23" s="120"/>
      <c r="I23" s="120"/>
      <c r="J23" s="120"/>
    </row>
    <row r="24" spans="1:16" ht="15" thickBot="1" x14ac:dyDescent="0.4">
      <c r="C24" t="s">
        <v>130</v>
      </c>
      <c r="E24" s="151">
        <f>+E12+E19+E21</f>
        <v>0</v>
      </c>
      <c r="F24" s="151">
        <f t="shared" ref="F24:I24" si="2">+F12+F19+F21</f>
        <v>0</v>
      </c>
      <c r="G24" s="151">
        <f t="shared" si="2"/>
        <v>0</v>
      </c>
      <c r="H24" s="151">
        <f t="shared" si="2"/>
        <v>0</v>
      </c>
      <c r="I24" s="151">
        <f t="shared" si="2"/>
        <v>0</v>
      </c>
      <c r="J24" s="152">
        <f>SUM(E24:I24)</f>
        <v>0</v>
      </c>
    </row>
    <row r="25" spans="1:16" ht="15" thickBot="1" x14ac:dyDescent="0.4">
      <c r="C25" t="s">
        <v>131</v>
      </c>
      <c r="E25" s="151">
        <f>+Projektkalkyl!D22</f>
        <v>0</v>
      </c>
      <c r="F25" s="151">
        <f>+Projektkalkyl!E22</f>
        <v>0</v>
      </c>
      <c r="G25" s="151">
        <f>+Projektkalkyl!F22</f>
        <v>0</v>
      </c>
      <c r="H25" s="151">
        <f>+Projektkalkyl!G22</f>
        <v>0</v>
      </c>
      <c r="I25" s="151">
        <f>+Projektkalkyl!H22</f>
        <v>0</v>
      </c>
      <c r="J25" s="152">
        <f>SUM(E25:I25)</f>
        <v>0</v>
      </c>
    </row>
    <row r="26" spans="1:16" ht="16" thickBot="1" x14ac:dyDescent="0.4">
      <c r="C26" t="s">
        <v>148</v>
      </c>
      <c r="E26" s="151">
        <f>+E24-E25</f>
        <v>0</v>
      </c>
      <c r="F26" s="151">
        <f t="shared" ref="F26:I26" si="3">+F24-F25</f>
        <v>0</v>
      </c>
      <c r="G26" s="151">
        <f t="shared" si="3"/>
        <v>0</v>
      </c>
      <c r="H26" s="151">
        <f t="shared" si="3"/>
        <v>0</v>
      </c>
      <c r="I26" s="151">
        <f t="shared" si="3"/>
        <v>0</v>
      </c>
      <c r="J26" s="258"/>
      <c r="K26" s="1"/>
    </row>
  </sheetData>
  <mergeCells count="12">
    <mergeCell ref="A21:D21"/>
    <mergeCell ref="A14:D14"/>
    <mergeCell ref="A16:D16"/>
    <mergeCell ref="A17:D17"/>
    <mergeCell ref="A18:D18"/>
    <mergeCell ref="F1:G1"/>
    <mergeCell ref="A10:D10"/>
    <mergeCell ref="A11:D11"/>
    <mergeCell ref="A7:D7"/>
    <mergeCell ref="A8:D8"/>
    <mergeCell ref="E2:J2"/>
    <mergeCell ref="E3:J3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4</vt:i4>
      </vt:variant>
    </vt:vector>
  </HeadingPairs>
  <TitlesOfParts>
    <vt:vector size="13" baseType="lpstr">
      <vt:lpstr>Anvisning</vt:lpstr>
      <vt:lpstr>Projektkalkyl</vt:lpstr>
      <vt:lpstr>1. Löner HDa</vt:lpstr>
      <vt:lpstr>1. Löner Övriga</vt:lpstr>
      <vt:lpstr>2. Drift</vt:lpstr>
      <vt:lpstr>3. Avskrivning - investering</vt:lpstr>
      <vt:lpstr>4. Lokaler</vt:lpstr>
      <vt:lpstr>5. Indirekta kostn - övr påslag</vt:lpstr>
      <vt:lpstr>6. Finansiering</vt:lpstr>
      <vt:lpstr>'1. Löner HDa'!Utskriftsområde</vt:lpstr>
      <vt:lpstr>'1. Löner Övriga'!Utskriftsområde</vt:lpstr>
      <vt:lpstr>'2. Drift'!Utskriftsområde</vt:lpstr>
      <vt:lpstr>'4. Lokaler'!Utskriftsområde</vt:lpstr>
    </vt:vector>
  </TitlesOfParts>
  <Company>Högskolan Dalarna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Maria Gylling</dc:creator>
  <cp:lastModifiedBy>Amanda Frank (HDa)</cp:lastModifiedBy>
  <cp:lastPrinted>2020-02-19T10:58:19Z</cp:lastPrinted>
  <dcterms:created xsi:type="dcterms:W3CDTF">2013-07-11T12:38:56Z</dcterms:created>
  <dcterms:modified xsi:type="dcterms:W3CDTF">2025-02-26T09:43:29Z</dcterms:modified>
</cp:coreProperties>
</file>